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467" i="1" l="1"/>
  <c r="H425" i="1"/>
  <c r="J425" i="1"/>
  <c r="H341" i="1"/>
  <c r="F509" i="1"/>
  <c r="H509" i="1"/>
  <c r="J509" i="1"/>
  <c r="I509" i="1"/>
  <c r="G509" i="1"/>
  <c r="G467" i="1"/>
  <c r="F467" i="1"/>
  <c r="H467" i="1"/>
  <c r="J467" i="1"/>
  <c r="F425" i="1"/>
  <c r="G425" i="1"/>
  <c r="I425" i="1"/>
  <c r="G383" i="1"/>
  <c r="I383" i="1"/>
  <c r="F383" i="1"/>
  <c r="H383" i="1"/>
  <c r="J383" i="1"/>
  <c r="J341" i="1"/>
  <c r="I341" i="1"/>
  <c r="G341" i="1"/>
  <c r="F341" i="1"/>
  <c r="G215" i="1"/>
  <c r="I215" i="1"/>
  <c r="J215" i="1"/>
  <c r="H215" i="1"/>
  <c r="F215" i="1"/>
  <c r="F173" i="1"/>
  <c r="H173" i="1"/>
  <c r="J173" i="1"/>
  <c r="I173" i="1"/>
  <c r="G173" i="1"/>
  <c r="G131" i="1"/>
  <c r="H131" i="1"/>
  <c r="J131" i="1"/>
  <c r="I131" i="1"/>
  <c r="F131" i="1"/>
  <c r="J89" i="1"/>
  <c r="I89" i="1"/>
  <c r="H89" i="1"/>
  <c r="G89" i="1"/>
  <c r="F89" i="1"/>
  <c r="J47" i="1"/>
  <c r="I47" i="1"/>
  <c r="H47" i="1"/>
  <c r="G47" i="1"/>
  <c r="F47" i="1"/>
  <c r="J594" i="1" l="1"/>
  <c r="I594" i="1"/>
  <c r="H594" i="1"/>
  <c r="G594" i="1"/>
  <c r="F594" i="1"/>
  <c r="L467" i="1"/>
  <c r="L437" i="1"/>
  <c r="L368" i="1"/>
  <c r="L363" i="1"/>
  <c r="L466" i="1"/>
  <c r="L578" i="1"/>
  <c r="L573" i="1"/>
  <c r="L111" i="1"/>
  <c r="L116" i="1"/>
  <c r="L417" i="1"/>
  <c r="L479" i="1"/>
  <c r="L509" i="1"/>
  <c r="L130" i="1"/>
  <c r="L405" i="1"/>
  <c r="L410" i="1"/>
  <c r="L165" i="1"/>
  <c r="L173" i="1"/>
  <c r="L143" i="1"/>
  <c r="L593" i="1"/>
  <c r="L563" i="1"/>
  <c r="L214" i="1"/>
  <c r="L131" i="1"/>
  <c r="L101" i="1"/>
  <c r="L459" i="1"/>
  <c r="L215" i="1"/>
  <c r="L185" i="1"/>
  <c r="L551" i="1"/>
  <c r="L521" i="1"/>
  <c r="L383" i="1"/>
  <c r="L353" i="1"/>
  <c r="L341" i="1"/>
  <c r="L311" i="1"/>
  <c r="L172" i="1"/>
  <c r="L153" i="1"/>
  <c r="L158" i="1"/>
  <c r="L550" i="1"/>
  <c r="L291" i="1"/>
  <c r="L494" i="1"/>
  <c r="L489" i="1"/>
  <c r="L585" i="1"/>
  <c r="L395" i="1"/>
  <c r="L425" i="1"/>
  <c r="L424" i="1"/>
  <c r="L447" i="1"/>
  <c r="L452" i="1"/>
  <c r="L382" i="1"/>
  <c r="L74" i="1"/>
  <c r="L69" i="1"/>
  <c r="L299" i="1"/>
  <c r="L269" i="1"/>
  <c r="L543" i="1"/>
  <c r="L536" i="1"/>
  <c r="L531" i="1"/>
  <c r="L200" i="1"/>
  <c r="L195" i="1"/>
  <c r="L46" i="1"/>
  <c r="L594" i="1"/>
  <c r="L123" i="1"/>
  <c r="L89" i="1"/>
  <c r="L59" i="1"/>
  <c r="L227" i="1"/>
  <c r="L257" i="1"/>
  <c r="L32" i="1"/>
  <c r="L27" i="1"/>
  <c r="L249" i="1"/>
  <c r="L326" i="1"/>
  <c r="L321" i="1"/>
  <c r="L242" i="1"/>
  <c r="L237" i="1"/>
  <c r="L279" i="1"/>
  <c r="L284" i="1"/>
  <c r="L256" i="1"/>
  <c r="L333" i="1"/>
  <c r="L501" i="1"/>
  <c r="L39" i="1"/>
  <c r="L508" i="1"/>
  <c r="L17" i="1"/>
  <c r="L47" i="1"/>
  <c r="L592" i="1"/>
  <c r="L81" i="1"/>
  <c r="L375" i="1"/>
  <c r="L340" i="1"/>
  <c r="L298" i="1"/>
  <c r="L88" i="1"/>
  <c r="L207" i="1"/>
</calcChain>
</file>

<file path=xl/sharedStrings.xml><?xml version="1.0" encoding="utf-8"?>
<sst xmlns="http://schemas.openxmlformats.org/spreadsheetml/2006/main" count="733" uniqueCount="136">
  <si>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</si>
  <si>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</si>
  <si>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</si>
  <si>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</si>
  <si>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</si>
  <si>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</si>
  <si>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</si>
  <si>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</si>
  <si>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</si>
  <si>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</si>
  <si>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</si>
  <si>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</si>
  <si>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</si>
  <si>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</si>
  <si>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</si>
  <si>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</si>
  <si>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</si>
  <si>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</si>
  <si>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</si>
  <si>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</si>
  <si>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</si>
  <si>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</si>
  <si>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</si>
  <si>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</si>
  <si>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</si>
  <si>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</si>
  <si>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</si>
  <si>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</si>
  <si>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</si>
  <si>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</si>
  <si>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</si>
  <si>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</si>
  <si>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</si>
  <si>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</si>
  <si>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</si>
  <si>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</si>
  <si>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</si>
  <si>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</si>
  <si>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</si>
  <si>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</si>
  <si>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</si>
  <si>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</si>
  <si>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</si>
  <si>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</si>
  <si>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</si>
  <si>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Т.В.Кудря</t>
  </si>
  <si>
    <t>Каша вязкая молочная из пшена с маслом</t>
  </si>
  <si>
    <t>200/10</t>
  </si>
  <si>
    <t>масло (порциями)</t>
  </si>
  <si>
    <t>кофейный напиток с молоком</t>
  </si>
  <si>
    <t>пшеничный</t>
  </si>
  <si>
    <t>36.19</t>
  </si>
  <si>
    <t>Щи из свежей капусты с картофелем на куринном бульене</t>
  </si>
  <si>
    <t>гуляш свинина</t>
  </si>
  <si>
    <t>50/50</t>
  </si>
  <si>
    <t>каша гречневая рассыпчатая (2 вариант)</t>
  </si>
  <si>
    <t>чай с сахаром</t>
  </si>
  <si>
    <t>Запеканка из творога с рисом</t>
  </si>
  <si>
    <t>молоко сгущенное</t>
  </si>
  <si>
    <t>бутерброд с повидлом</t>
  </si>
  <si>
    <t>30/30</t>
  </si>
  <si>
    <t>ржаной</t>
  </si>
  <si>
    <t>борщ с капустой и картофелем на куринном бульене</t>
  </si>
  <si>
    <t>тефтели 2-й вариант кура</t>
  </si>
  <si>
    <t>70\30</t>
  </si>
  <si>
    <t>маеароны отварные с овощами</t>
  </si>
  <si>
    <t>компот из изюма</t>
  </si>
  <si>
    <t>омлет натуральный</t>
  </si>
  <si>
    <t>сып порциями</t>
  </si>
  <si>
    <t>суп картофельный с макаронными изделиями на куринном бульене</t>
  </si>
  <si>
    <t>шницель свинина</t>
  </si>
  <si>
    <t>макаронные изделия отварные</t>
  </si>
  <si>
    <t>компот из смеси сухофруктов</t>
  </si>
  <si>
    <t>фрукт свежий</t>
  </si>
  <si>
    <t>каша жидкая из манной крупы</t>
  </si>
  <si>
    <t>повидло</t>
  </si>
  <si>
    <t>рассольник Ленинградский на куринном бульоне</t>
  </si>
  <si>
    <t>Гуляш свинина</t>
  </si>
  <si>
    <t>пюре картофельное</t>
  </si>
  <si>
    <t>каша вязкая молочная (из пшена и риса)"Дружба" с маслом</t>
  </si>
  <si>
    <t>какао с молоком</t>
  </si>
  <si>
    <t>суп картофельный с бобовыми</t>
  </si>
  <si>
    <t>гренки</t>
  </si>
  <si>
    <t>Курица тушеная в соусе</t>
  </si>
  <si>
    <t>суп из овощей</t>
  </si>
  <si>
    <t>соус красный основной</t>
  </si>
  <si>
    <t>пудинг из творога</t>
  </si>
  <si>
    <t xml:space="preserve">гуляш свинина </t>
  </si>
  <si>
    <t>45/45</t>
  </si>
  <si>
    <t>компот из свежих яблок</t>
  </si>
  <si>
    <t>суп молочный с макаронными изделиями</t>
  </si>
  <si>
    <t>бутерброд с повидлом 30/30</t>
  </si>
  <si>
    <t>чай с молоком</t>
  </si>
  <si>
    <t>Каша вязкая молочная из риса с маслом</t>
  </si>
  <si>
    <t>32.40</t>
  </si>
  <si>
    <t>бутерброд с маслом 40/10</t>
  </si>
  <si>
    <t>суп картофельный с рыбными консервами</t>
  </si>
  <si>
    <t>котлеты рубленные из бройлер -цыплят</t>
  </si>
  <si>
    <t>рис припущенный</t>
  </si>
  <si>
    <t>интернат с круглосуточным проживанием 1-4 классы</t>
  </si>
  <si>
    <t>пирожки печеные с капустой и яйцом</t>
  </si>
  <si>
    <t>соки фруктовые и ягодные</t>
  </si>
  <si>
    <t>фрукт</t>
  </si>
  <si>
    <t>свежий</t>
  </si>
  <si>
    <t>йогурт питьевой</t>
  </si>
  <si>
    <t>ватрушка с творогом</t>
  </si>
  <si>
    <t>биточки (свинина)</t>
  </si>
  <si>
    <t>Рагу из овощей</t>
  </si>
  <si>
    <t>чай с лимоном</t>
  </si>
  <si>
    <t>62.8</t>
  </si>
  <si>
    <t>ряженка</t>
  </si>
  <si>
    <t>булочка домашняя</t>
  </si>
  <si>
    <t>биточки рубленные из бройлер -цыплят</t>
  </si>
  <si>
    <t>ризотто в/у</t>
  </si>
  <si>
    <t xml:space="preserve">снежок </t>
  </si>
  <si>
    <t>булочка с корицей</t>
  </si>
  <si>
    <t>плов из бройлера-цыплят в/у</t>
  </si>
  <si>
    <t>кефир</t>
  </si>
  <si>
    <t>Печенье "Юбилейное"</t>
  </si>
  <si>
    <t>печень по строгоновский</t>
  </si>
  <si>
    <t>молоко кипяченое</t>
  </si>
  <si>
    <t>каша вязкая молочная ячневая с маслом</t>
  </si>
  <si>
    <t>ватрушка с повидлом</t>
  </si>
  <si>
    <t xml:space="preserve"> свежий</t>
  </si>
  <si>
    <t>0.9</t>
  </si>
  <si>
    <t>рагу из птицы с овощами</t>
  </si>
  <si>
    <t>Кулебяка с мясом и рисом</t>
  </si>
  <si>
    <t>Котлеты, биточки, щницели (свинина)</t>
  </si>
  <si>
    <t>рис припущенный с овощами</t>
  </si>
  <si>
    <t>Кисель "Витошка"</t>
  </si>
  <si>
    <t>Булочка "Веснушка" с изюмом</t>
  </si>
  <si>
    <t>Биточки (свинина)</t>
  </si>
  <si>
    <t>Макароны, запеченные с сыром</t>
  </si>
  <si>
    <t>пирожок с картофелем</t>
  </si>
  <si>
    <t>Рыба, тушенная в томате с овощами (минтай)</t>
  </si>
  <si>
    <t>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</si>
</sst>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459" activePane="bottomRight" state="frozen"/>
      <selection pane="topRight" activeCell="E1" sqref="E1"/>
      <selection pane="bottomLeft" activeCell="A6" sqref="A6"/>
      <selection pane="bottomRight" activeCell="E502" sqref="E502:L5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/>
      <c r="D1" s="64"/>
      <c r="E1" s="64"/>
      <c r="F1" s="13" t="s">
        <v>15</v>
      </c>
      <c r="G1" s="2" t="s">
        <v>16</v>
      </c>
      <c r="H1" s="65" t="s">
        <v>44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17</v>
      </c>
      <c r="H2" s="65" t="s">
        <v>45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99</v>
      </c>
      <c r="G3" s="2" t="s">
        <v>18</v>
      </c>
      <c r="H3" s="55">
        <v>12</v>
      </c>
      <c r="I3" s="55">
        <v>9</v>
      </c>
      <c r="J3" s="56">
        <v>2023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46</v>
      </c>
      <c r="F6" s="48" t="s">
        <v>47</v>
      </c>
      <c r="G6" s="48">
        <v>9.4700000000000006</v>
      </c>
      <c r="H6" s="48">
        <v>11.57</v>
      </c>
      <c r="I6" s="48">
        <v>42.82</v>
      </c>
      <c r="J6" s="48">
        <v>290.33</v>
      </c>
      <c r="K6" s="49">
        <v>173</v>
      </c>
      <c r="L6" s="48" t="s">
        <v>51</v>
      </c>
    </row>
    <row r="7" spans="1:12" ht="15" x14ac:dyDescent="0.25">
      <c r="A7" s="25"/>
      <c r="B7" s="16"/>
      <c r="C7" s="11"/>
      <c r="D7" s="6"/>
      <c r="E7" s="50" t="s">
        <v>48</v>
      </c>
      <c r="F7" s="51">
        <v>10</v>
      </c>
      <c r="G7" s="51">
        <v>0.04</v>
      </c>
      <c r="H7" s="51">
        <v>3.64</v>
      </c>
      <c r="I7" s="51">
        <v>0.08</v>
      </c>
      <c r="J7" s="51">
        <v>33</v>
      </c>
      <c r="K7" s="52">
        <v>14</v>
      </c>
      <c r="L7" s="51">
        <v>9.48</v>
      </c>
    </row>
    <row r="8" spans="1:12" ht="15" x14ac:dyDescent="0.25">
      <c r="A8" s="25"/>
      <c r="B8" s="16"/>
      <c r="C8" s="11"/>
      <c r="D8" s="7" t="s">
        <v>21</v>
      </c>
      <c r="E8" s="50" t="s">
        <v>49</v>
      </c>
      <c r="F8" s="51">
        <v>200</v>
      </c>
      <c r="G8" s="51">
        <v>3.17</v>
      </c>
      <c r="H8" s="51">
        <v>2.68</v>
      </c>
      <c r="I8" s="51">
        <v>15.96</v>
      </c>
      <c r="J8" s="51">
        <v>101</v>
      </c>
      <c r="K8" s="52">
        <v>379</v>
      </c>
      <c r="L8" s="51">
        <v>19.68</v>
      </c>
    </row>
    <row r="9" spans="1:12" ht="15" x14ac:dyDescent="0.25">
      <c r="A9" s="25"/>
      <c r="B9" s="16"/>
      <c r="C9" s="11"/>
      <c r="D9" s="7" t="s">
        <v>22</v>
      </c>
      <c r="E9" s="50" t="s">
        <v>50</v>
      </c>
      <c r="F9" s="51">
        <v>40</v>
      </c>
      <c r="G9" s="51">
        <v>3.2</v>
      </c>
      <c r="H9" s="51">
        <v>0.96</v>
      </c>
      <c r="I9" s="51">
        <v>19.2</v>
      </c>
      <c r="J9" s="51">
        <v>96</v>
      </c>
      <c r="K9" s="52"/>
      <c r="L9" s="51">
        <v>5.0999999999999996</v>
      </c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250</v>
      </c>
      <c r="G13" s="21">
        <f t="shared" ref="G13:J13" si="0">SUM(G6:G12)</f>
        <v>15.879999999999999</v>
      </c>
      <c r="H13" s="21">
        <f t="shared" si="0"/>
        <v>18.850000000000001</v>
      </c>
      <c r="I13" s="21">
        <f t="shared" si="0"/>
        <v>78.06</v>
      </c>
      <c r="J13" s="21">
        <f t="shared" si="0"/>
        <v>520.32999999999993</v>
      </c>
      <c r="K13" s="27"/>
      <c r="L13" s="21">
        <f t="shared" ref="L13" si="1">SUM(L6:L12)</f>
        <v>34.26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/>
      <c r="F18" s="51"/>
      <c r="G18" s="51"/>
      <c r="H18" s="51"/>
      <c r="I18" s="51"/>
      <c r="J18" s="51"/>
      <c r="K18" s="52"/>
      <c r="L18" s="51"/>
    </row>
    <row r="19" spans="1:12" ht="25.5" x14ac:dyDescent="0.25">
      <c r="A19" s="25"/>
      <c r="B19" s="16"/>
      <c r="C19" s="11"/>
      <c r="D19" s="7" t="s">
        <v>27</v>
      </c>
      <c r="E19" s="50" t="s">
        <v>52</v>
      </c>
      <c r="F19" s="51" t="s">
        <v>47</v>
      </c>
      <c r="G19" s="51">
        <v>6.14</v>
      </c>
      <c r="H19" s="51">
        <v>3.98</v>
      </c>
      <c r="I19" s="51">
        <v>17.37</v>
      </c>
      <c r="J19" s="51">
        <v>111.46</v>
      </c>
      <c r="K19" s="52">
        <v>88.02</v>
      </c>
      <c r="L19" s="51">
        <v>27.02</v>
      </c>
    </row>
    <row r="20" spans="1:12" ht="15" x14ac:dyDescent="0.25">
      <c r="A20" s="25"/>
      <c r="B20" s="16"/>
      <c r="C20" s="11"/>
      <c r="D20" s="7" t="s">
        <v>28</v>
      </c>
      <c r="E20" s="50" t="s">
        <v>53</v>
      </c>
      <c r="F20" s="51" t="s">
        <v>54</v>
      </c>
      <c r="G20" s="51">
        <v>12.09</v>
      </c>
      <c r="H20" s="51">
        <v>29.81</v>
      </c>
      <c r="I20" s="51">
        <v>4.59</v>
      </c>
      <c r="J20" s="51">
        <v>323.24</v>
      </c>
      <c r="K20" s="52">
        <v>260</v>
      </c>
      <c r="L20" s="51">
        <v>67.84</v>
      </c>
    </row>
    <row r="21" spans="1:12" ht="15" x14ac:dyDescent="0.25">
      <c r="A21" s="25"/>
      <c r="B21" s="16"/>
      <c r="C21" s="11"/>
      <c r="D21" s="7" t="s">
        <v>29</v>
      </c>
      <c r="E21" s="50" t="s">
        <v>55</v>
      </c>
      <c r="F21" s="51">
        <v>150</v>
      </c>
      <c r="G21" s="51">
        <v>11.63</v>
      </c>
      <c r="H21" s="51">
        <v>9.68</v>
      </c>
      <c r="I21" s="51">
        <v>62.9</v>
      </c>
      <c r="J21" s="51">
        <v>385.19</v>
      </c>
      <c r="K21" s="52">
        <v>171</v>
      </c>
      <c r="L21" s="51">
        <v>18.16</v>
      </c>
    </row>
    <row r="22" spans="1:12" ht="15" x14ac:dyDescent="0.25">
      <c r="A22" s="25"/>
      <c r="B22" s="16"/>
      <c r="C22" s="11"/>
      <c r="D22" s="7" t="s">
        <v>30</v>
      </c>
      <c r="E22" s="50" t="s">
        <v>56</v>
      </c>
      <c r="F22" s="51">
        <v>200</v>
      </c>
      <c r="G22" s="51">
        <v>0.1</v>
      </c>
      <c r="H22" s="51">
        <v>0.06</v>
      </c>
      <c r="I22" s="51">
        <v>15</v>
      </c>
      <c r="J22" s="51">
        <v>60</v>
      </c>
      <c r="K22" s="52">
        <v>376</v>
      </c>
      <c r="L22" s="51">
        <v>4.38</v>
      </c>
    </row>
    <row r="23" spans="1:12" ht="15" x14ac:dyDescent="0.25">
      <c r="A23" s="25"/>
      <c r="B23" s="16"/>
      <c r="C23" s="11"/>
      <c r="D23" s="7" t="s">
        <v>31</v>
      </c>
      <c r="E23" s="50" t="s">
        <v>50</v>
      </c>
      <c r="F23" s="51">
        <v>50</v>
      </c>
      <c r="G23" s="51">
        <v>4</v>
      </c>
      <c r="H23" s="51">
        <v>1.2</v>
      </c>
      <c r="I23" s="51">
        <v>24</v>
      </c>
      <c r="J23" s="51">
        <v>120</v>
      </c>
      <c r="K23" s="52"/>
      <c r="L23" s="51">
        <v>5.0999999999999996</v>
      </c>
    </row>
    <row r="24" spans="1:12" ht="15" x14ac:dyDescent="0.25">
      <c r="A24" s="25"/>
      <c r="B24" s="16"/>
      <c r="C24" s="11"/>
      <c r="D24" s="7" t="s">
        <v>32</v>
      </c>
      <c r="E24" s="50" t="s">
        <v>61</v>
      </c>
      <c r="F24" s="51">
        <v>40</v>
      </c>
      <c r="G24" s="51">
        <v>1.9</v>
      </c>
      <c r="H24" s="51">
        <v>1.2</v>
      </c>
      <c r="I24" s="51">
        <v>19.920000000000002</v>
      </c>
      <c r="J24" s="51">
        <v>85.6</v>
      </c>
      <c r="K24" s="52"/>
      <c r="L24" s="51">
        <v>3.84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440</v>
      </c>
      <c r="G27" s="21">
        <f t="shared" ref="G27:J27" si="3">SUM(G18:G26)</f>
        <v>35.86</v>
      </c>
      <c r="H27" s="21">
        <f t="shared" si="3"/>
        <v>45.930000000000007</v>
      </c>
      <c r="I27" s="21">
        <f t="shared" si="3"/>
        <v>143.78</v>
      </c>
      <c r="J27" s="21">
        <f t="shared" si="3"/>
        <v>1085.49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100</v>
      </c>
      <c r="F28" s="51">
        <v>75</v>
      </c>
      <c r="G28" s="51">
        <v>6.13</v>
      </c>
      <c r="H28" s="51">
        <v>14.25</v>
      </c>
      <c r="I28" s="51">
        <v>29.28</v>
      </c>
      <c r="J28" s="51">
        <v>224.58</v>
      </c>
      <c r="K28" s="52">
        <v>406</v>
      </c>
      <c r="L28" s="51">
        <v>12.13</v>
      </c>
    </row>
    <row r="29" spans="1:12" ht="15" x14ac:dyDescent="0.25">
      <c r="A29" s="25"/>
      <c r="B29" s="16"/>
      <c r="C29" s="11"/>
      <c r="D29" s="12" t="s">
        <v>30</v>
      </c>
      <c r="E29" s="50" t="s">
        <v>101</v>
      </c>
      <c r="F29" s="51">
        <v>200</v>
      </c>
      <c r="G29" s="51">
        <v>1</v>
      </c>
      <c r="H29" s="51">
        <v>0.2</v>
      </c>
      <c r="I29" s="51">
        <v>24.4</v>
      </c>
      <c r="J29" s="51">
        <v>101.6</v>
      </c>
      <c r="K29" s="52">
        <v>389</v>
      </c>
      <c r="L29" s="51">
        <v>21.6</v>
      </c>
    </row>
    <row r="30" spans="1:12" ht="15" x14ac:dyDescent="0.25">
      <c r="A30" s="25"/>
      <c r="B30" s="16"/>
      <c r="C30" s="11"/>
      <c r="D30" s="6" t="s">
        <v>102</v>
      </c>
      <c r="E30" s="50" t="s">
        <v>103</v>
      </c>
      <c r="F30" s="51">
        <v>1</v>
      </c>
      <c r="G30" s="51">
        <v>0.8</v>
      </c>
      <c r="H30" s="51">
        <v>0.8</v>
      </c>
      <c r="I30" s="51">
        <v>19.600000000000001</v>
      </c>
      <c r="J30" s="51">
        <v>94</v>
      </c>
      <c r="K30" s="52"/>
      <c r="L30" s="51">
        <v>27</v>
      </c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276</v>
      </c>
      <c r="G32" s="21">
        <f t="shared" ref="G32:J32" si="4">SUM(G28:G31)</f>
        <v>7.93</v>
      </c>
      <c r="H32" s="21">
        <f t="shared" si="4"/>
        <v>15.25</v>
      </c>
      <c r="I32" s="21">
        <f t="shared" si="4"/>
        <v>73.28</v>
      </c>
      <c r="J32" s="21">
        <f t="shared" si="4"/>
        <v>420.18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83</v>
      </c>
      <c r="F33" s="51" t="s">
        <v>54</v>
      </c>
      <c r="G33" s="51">
        <v>10.62</v>
      </c>
      <c r="H33" s="51">
        <v>10.050000000000001</v>
      </c>
      <c r="I33" s="51">
        <v>9.5</v>
      </c>
      <c r="J33" s="51">
        <v>150.76</v>
      </c>
      <c r="K33" s="52">
        <v>288</v>
      </c>
      <c r="L33" s="51">
        <v>40.06</v>
      </c>
    </row>
    <row r="34" spans="1:12" ht="15" x14ac:dyDescent="0.25">
      <c r="A34" s="25"/>
      <c r="B34" s="16"/>
      <c r="C34" s="11"/>
      <c r="D34" s="7" t="s">
        <v>29</v>
      </c>
      <c r="E34" s="50" t="s">
        <v>78</v>
      </c>
      <c r="F34" s="51">
        <v>150</v>
      </c>
      <c r="G34" s="51">
        <v>3.14</v>
      </c>
      <c r="H34" s="51">
        <v>5.0999999999999996</v>
      </c>
      <c r="I34" s="51">
        <v>48.75</v>
      </c>
      <c r="J34" s="51">
        <v>227.52</v>
      </c>
      <c r="K34" s="52">
        <v>312</v>
      </c>
      <c r="L34" s="51">
        <v>35.869999999999997</v>
      </c>
    </row>
    <row r="35" spans="1:12" ht="15" x14ac:dyDescent="0.25">
      <c r="A35" s="25"/>
      <c r="B35" s="16"/>
      <c r="C35" s="11"/>
      <c r="D35" s="7" t="s">
        <v>30</v>
      </c>
      <c r="E35" s="50" t="s">
        <v>72</v>
      </c>
      <c r="F35" s="51">
        <v>200</v>
      </c>
      <c r="G35" s="51">
        <v>0.06</v>
      </c>
      <c r="H35" s="51">
        <v>0.06</v>
      </c>
      <c r="I35" s="51">
        <v>29</v>
      </c>
      <c r="J35" s="51">
        <v>108</v>
      </c>
      <c r="K35" s="52">
        <v>349</v>
      </c>
      <c r="L35" s="51">
        <v>11.58</v>
      </c>
    </row>
    <row r="36" spans="1:12" ht="15" x14ac:dyDescent="0.25">
      <c r="A36" s="25"/>
      <c r="B36" s="16"/>
      <c r="C36" s="11"/>
      <c r="D36" s="7" t="s">
        <v>22</v>
      </c>
      <c r="E36" s="50" t="s">
        <v>50</v>
      </c>
      <c r="F36" s="51">
        <v>30</v>
      </c>
      <c r="G36" s="51">
        <v>1.43</v>
      </c>
      <c r="H36" s="51">
        <v>0.9</v>
      </c>
      <c r="I36" s="51">
        <v>14.94</v>
      </c>
      <c r="J36" s="51">
        <v>64.2</v>
      </c>
      <c r="K36" s="52"/>
      <c r="L36" s="51">
        <v>2.88</v>
      </c>
    </row>
    <row r="37" spans="1:12" ht="15" x14ac:dyDescent="0.25">
      <c r="A37" s="25"/>
      <c r="B37" s="16"/>
      <c r="C37" s="11"/>
      <c r="D37" s="6"/>
      <c r="E37" s="50" t="s">
        <v>61</v>
      </c>
      <c r="F37" s="51">
        <v>30</v>
      </c>
      <c r="G37" s="51">
        <v>1.43</v>
      </c>
      <c r="H37" s="51">
        <v>0.9</v>
      </c>
      <c r="I37" s="51">
        <v>14.94</v>
      </c>
      <c r="J37" s="51">
        <v>64.2</v>
      </c>
      <c r="K37" s="52"/>
      <c r="L37" s="51">
        <v>3.84</v>
      </c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410</v>
      </c>
      <c r="G39" s="21">
        <f t="shared" ref="G39:J39" si="5">SUM(G33:G38)</f>
        <v>16.68</v>
      </c>
      <c r="H39" s="21">
        <f t="shared" si="5"/>
        <v>17.009999999999998</v>
      </c>
      <c r="I39" s="21">
        <f t="shared" si="5"/>
        <v>117.13</v>
      </c>
      <c r="J39" s="21">
        <f t="shared" si="5"/>
        <v>614.68000000000006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 t="s">
        <v>104</v>
      </c>
      <c r="F40" s="51">
        <v>200</v>
      </c>
      <c r="G40" s="51">
        <v>5.8</v>
      </c>
      <c r="H40" s="51">
        <v>5</v>
      </c>
      <c r="I40" s="51">
        <v>8</v>
      </c>
      <c r="J40" s="51">
        <v>100</v>
      </c>
      <c r="K40" s="52"/>
      <c r="L40" s="51">
        <v>24.84</v>
      </c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200</v>
      </c>
      <c r="G46" s="21">
        <f t="shared" ref="G46:J46" si="6">SUM(G40:G45)</f>
        <v>5.8</v>
      </c>
      <c r="H46" s="21">
        <f t="shared" si="6"/>
        <v>5</v>
      </c>
      <c r="I46" s="21">
        <f t="shared" si="6"/>
        <v>8</v>
      </c>
      <c r="J46" s="21">
        <f t="shared" si="6"/>
        <v>100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1576</v>
      </c>
      <c r="G47" s="34">
        <f t="shared" ref="G47:J47" si="7">G13+G17+G27+G32+G39+G46</f>
        <v>82.149999999999991</v>
      </c>
      <c r="H47" s="34">
        <f t="shared" si="7"/>
        <v>102.03999999999999</v>
      </c>
      <c r="I47" s="34">
        <f t="shared" si="7"/>
        <v>420.25</v>
      </c>
      <c r="J47" s="34">
        <f t="shared" si="7"/>
        <v>2740.6800000000003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57</v>
      </c>
      <c r="F48" s="48">
        <v>150</v>
      </c>
      <c r="G48" s="48">
        <v>7.89</v>
      </c>
      <c r="H48" s="48">
        <v>11.37</v>
      </c>
      <c r="I48" s="48">
        <v>40.79</v>
      </c>
      <c r="J48" s="48">
        <v>301.43</v>
      </c>
      <c r="K48" s="49">
        <v>15.5</v>
      </c>
      <c r="L48" s="48">
        <v>57.57</v>
      </c>
    </row>
    <row r="49" spans="1:12" ht="15" x14ac:dyDescent="0.25">
      <c r="A49" s="15"/>
      <c r="B49" s="16"/>
      <c r="C49" s="11"/>
      <c r="D49" s="6"/>
      <c r="E49" s="50" t="s">
        <v>58</v>
      </c>
      <c r="F49" s="51">
        <v>20</v>
      </c>
      <c r="G49" s="51">
        <v>1.44</v>
      </c>
      <c r="H49" s="51">
        <v>6</v>
      </c>
      <c r="I49" s="51">
        <v>11.2</v>
      </c>
      <c r="J49" s="51">
        <v>98</v>
      </c>
      <c r="K49" s="52"/>
      <c r="L49" s="51">
        <v>9.1199999999999992</v>
      </c>
    </row>
    <row r="50" spans="1:12" ht="15" x14ac:dyDescent="0.25">
      <c r="A50" s="15"/>
      <c r="B50" s="16"/>
      <c r="C50" s="11"/>
      <c r="D50" s="7" t="s">
        <v>21</v>
      </c>
      <c r="E50" s="50" t="s">
        <v>56</v>
      </c>
      <c r="F50" s="51">
        <v>200</v>
      </c>
      <c r="G50" s="51">
        <v>0.1</v>
      </c>
      <c r="H50" s="51">
        <v>0.06</v>
      </c>
      <c r="I50" s="51">
        <v>15</v>
      </c>
      <c r="J50" s="51">
        <v>60</v>
      </c>
      <c r="K50" s="52">
        <v>376</v>
      </c>
      <c r="L50" s="58">
        <v>4.38</v>
      </c>
    </row>
    <row r="51" spans="1:12" ht="15" x14ac:dyDescent="0.25">
      <c r="A51" s="15"/>
      <c r="B51" s="16"/>
      <c r="C51" s="11"/>
      <c r="D51" s="7" t="s">
        <v>22</v>
      </c>
      <c r="E51" s="50" t="s">
        <v>61</v>
      </c>
      <c r="F51" s="51">
        <v>75</v>
      </c>
      <c r="G51" s="51">
        <v>3.57</v>
      </c>
      <c r="H51" s="51">
        <v>2.25</v>
      </c>
      <c r="I51" s="51">
        <v>37.35</v>
      </c>
      <c r="J51" s="51">
        <v>160.5</v>
      </c>
      <c r="K51" s="52"/>
      <c r="L51" s="51">
        <v>7.2</v>
      </c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 t="s">
        <v>59</v>
      </c>
      <c r="F53" s="51" t="s">
        <v>60</v>
      </c>
      <c r="G53" s="51">
        <v>2.62</v>
      </c>
      <c r="H53" s="51">
        <v>4.22</v>
      </c>
      <c r="I53" s="51">
        <v>30.36</v>
      </c>
      <c r="J53" s="51">
        <v>170.18</v>
      </c>
      <c r="K53" s="52">
        <v>2.0299999999999998</v>
      </c>
      <c r="L53" s="51">
        <v>13.86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445</v>
      </c>
      <c r="G55" s="21">
        <f t="shared" ref="G55" si="8">SUM(G48:G54)</f>
        <v>15.620000000000001</v>
      </c>
      <c r="H55" s="21">
        <f t="shared" ref="H55" si="9">SUM(H48:H54)</f>
        <v>23.899999999999995</v>
      </c>
      <c r="I55" s="21">
        <f t="shared" ref="I55" si="10">SUM(I48:I54)</f>
        <v>134.69999999999999</v>
      </c>
      <c r="J55" s="21">
        <f t="shared" ref="J55" si="11">SUM(J48:J54)</f>
        <v>790.11000000000013</v>
      </c>
      <c r="K55" s="27"/>
      <c r="L55" s="21">
        <f t="shared" ref="L55:L97" si="12">SUM(L48:L54)</f>
        <v>92.13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 t="s">
        <v>62</v>
      </c>
      <c r="F61" s="51" t="s">
        <v>47</v>
      </c>
      <c r="G61" s="51">
        <v>1.4</v>
      </c>
      <c r="H61" s="51">
        <v>3.94</v>
      </c>
      <c r="I61" s="51">
        <v>15.59</v>
      </c>
      <c r="J61" s="51">
        <v>103.22</v>
      </c>
      <c r="K61" s="52">
        <v>82.02</v>
      </c>
      <c r="L61" s="51">
        <v>25.87</v>
      </c>
    </row>
    <row r="62" spans="1:12" ht="15" x14ac:dyDescent="0.25">
      <c r="A62" s="15"/>
      <c r="B62" s="16"/>
      <c r="C62" s="11"/>
      <c r="D62" s="7" t="s">
        <v>28</v>
      </c>
      <c r="E62" s="50" t="s">
        <v>63</v>
      </c>
      <c r="F62" s="51" t="s">
        <v>64</v>
      </c>
      <c r="G62" s="51">
        <v>7.73</v>
      </c>
      <c r="H62" s="51">
        <v>17.89</v>
      </c>
      <c r="I62" s="51">
        <v>12.89</v>
      </c>
      <c r="J62" s="51">
        <v>247.78</v>
      </c>
      <c r="K62" s="52">
        <v>279.02999999999997</v>
      </c>
      <c r="L62" s="51">
        <v>33.619999999999997</v>
      </c>
    </row>
    <row r="63" spans="1:12" ht="15" x14ac:dyDescent="0.25">
      <c r="A63" s="15"/>
      <c r="B63" s="16"/>
      <c r="C63" s="11"/>
      <c r="D63" s="7" t="s">
        <v>29</v>
      </c>
      <c r="E63" s="50" t="s">
        <v>65</v>
      </c>
      <c r="F63" s="51">
        <v>150</v>
      </c>
      <c r="G63" s="51">
        <v>5.17</v>
      </c>
      <c r="H63" s="51">
        <v>5.99</v>
      </c>
      <c r="I63" s="51">
        <v>28.52</v>
      </c>
      <c r="J63" s="51">
        <v>188.4</v>
      </c>
      <c r="K63" s="52">
        <v>205</v>
      </c>
      <c r="L63" s="51">
        <v>18</v>
      </c>
    </row>
    <row r="64" spans="1:12" ht="15" x14ac:dyDescent="0.25">
      <c r="A64" s="15"/>
      <c r="B64" s="16"/>
      <c r="C64" s="11"/>
      <c r="D64" s="7" t="s">
        <v>30</v>
      </c>
      <c r="E64" s="50" t="s">
        <v>66</v>
      </c>
      <c r="F64" s="51">
        <v>200</v>
      </c>
      <c r="G64" s="51">
        <v>0.46</v>
      </c>
      <c r="H64" s="51">
        <v>0.1</v>
      </c>
      <c r="I64" s="51">
        <v>33.119999999999997</v>
      </c>
      <c r="J64" s="51">
        <v>132</v>
      </c>
      <c r="K64" s="52">
        <v>348</v>
      </c>
      <c r="L64" s="51">
        <v>16.32</v>
      </c>
    </row>
    <row r="65" spans="1:12" ht="15" x14ac:dyDescent="0.25">
      <c r="A65" s="15"/>
      <c r="B65" s="16"/>
      <c r="C65" s="11"/>
      <c r="D65" s="7" t="s">
        <v>31</v>
      </c>
      <c r="E65" s="50" t="s">
        <v>50</v>
      </c>
      <c r="F65" s="51">
        <v>50</v>
      </c>
      <c r="G65" s="51">
        <v>4</v>
      </c>
      <c r="H65" s="51">
        <v>1.2</v>
      </c>
      <c r="I65" s="51">
        <v>24</v>
      </c>
      <c r="J65" s="51">
        <v>120</v>
      </c>
      <c r="K65" s="52"/>
      <c r="L65" s="51">
        <v>5.0999999999999996</v>
      </c>
    </row>
    <row r="66" spans="1:12" ht="15" x14ac:dyDescent="0.25">
      <c r="A66" s="15"/>
      <c r="B66" s="16"/>
      <c r="C66" s="11"/>
      <c r="D66" s="7" t="s">
        <v>32</v>
      </c>
      <c r="E66" s="50" t="s">
        <v>61</v>
      </c>
      <c r="F66" s="51">
        <v>30</v>
      </c>
      <c r="G66" s="51">
        <v>1.43</v>
      </c>
      <c r="H66" s="51">
        <v>0.9</v>
      </c>
      <c r="I66" s="51">
        <v>14.94</v>
      </c>
      <c r="J66" s="51">
        <v>64.2</v>
      </c>
      <c r="K66" s="52"/>
      <c r="L66" s="51">
        <v>3.84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430</v>
      </c>
      <c r="G69" s="21">
        <f t="shared" ref="G69" si="18">SUM(G60:G68)</f>
        <v>20.190000000000001</v>
      </c>
      <c r="H69" s="21">
        <f t="shared" ref="H69" si="19">SUM(H60:H68)</f>
        <v>30.02</v>
      </c>
      <c r="I69" s="21">
        <f t="shared" ref="I69" si="20">SUM(I60:I68)</f>
        <v>129.06</v>
      </c>
      <c r="J69" s="21">
        <f t="shared" ref="J69" si="21">SUM(J60:J68)</f>
        <v>855.6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105</v>
      </c>
      <c r="F70" s="51">
        <v>75</v>
      </c>
      <c r="G70" s="51">
        <v>9.2200000000000006</v>
      </c>
      <c r="H70" s="51">
        <v>5.48</v>
      </c>
      <c r="I70" s="51">
        <v>29.18</v>
      </c>
      <c r="J70" s="51">
        <v>201.99</v>
      </c>
      <c r="K70" s="52">
        <v>410.02</v>
      </c>
      <c r="L70" s="51">
        <v>30.94</v>
      </c>
    </row>
    <row r="71" spans="1:12" ht="15" x14ac:dyDescent="0.25">
      <c r="A71" s="15"/>
      <c r="B71" s="16"/>
      <c r="C71" s="11"/>
      <c r="D71" s="12" t="s">
        <v>30</v>
      </c>
      <c r="E71" s="50" t="s">
        <v>101</v>
      </c>
      <c r="F71" s="51">
        <v>200</v>
      </c>
      <c r="G71" s="51">
        <v>1</v>
      </c>
      <c r="H71" s="51">
        <v>0.2</v>
      </c>
      <c r="I71" s="51">
        <v>24.4</v>
      </c>
      <c r="J71" s="51">
        <v>101.6</v>
      </c>
      <c r="K71" s="52">
        <v>389</v>
      </c>
      <c r="L71" s="51">
        <v>21.6</v>
      </c>
    </row>
    <row r="72" spans="1:12" ht="15" x14ac:dyDescent="0.25">
      <c r="A72" s="15"/>
      <c r="B72" s="16"/>
      <c r="C72" s="11"/>
      <c r="D72" s="6" t="s">
        <v>102</v>
      </c>
      <c r="E72" s="50" t="s">
        <v>103</v>
      </c>
      <c r="F72" s="51">
        <v>1</v>
      </c>
      <c r="G72" s="51">
        <v>0.8</v>
      </c>
      <c r="H72" s="51">
        <v>0.8</v>
      </c>
      <c r="I72" s="51">
        <v>19.600000000000001</v>
      </c>
      <c r="J72" s="51">
        <v>94</v>
      </c>
      <c r="K72" s="52"/>
      <c r="L72" s="51">
        <v>27</v>
      </c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276</v>
      </c>
      <c r="G74" s="21">
        <f t="shared" ref="G74" si="23">SUM(G70:G73)</f>
        <v>11.020000000000001</v>
      </c>
      <c r="H74" s="21">
        <f t="shared" ref="H74" si="24">SUM(H70:H73)</f>
        <v>6.48</v>
      </c>
      <c r="I74" s="21">
        <f t="shared" ref="I74" si="25">SUM(I70:I73)</f>
        <v>73.180000000000007</v>
      </c>
      <c r="J74" s="21">
        <f t="shared" ref="J74" si="26">SUM(J70:J73)</f>
        <v>397.59000000000003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106</v>
      </c>
      <c r="F75" s="51">
        <v>90</v>
      </c>
      <c r="G75" s="51">
        <v>12.24</v>
      </c>
      <c r="H75" s="51">
        <v>22.86</v>
      </c>
      <c r="I75" s="51">
        <v>23.67</v>
      </c>
      <c r="J75" s="51">
        <v>320.04000000000002</v>
      </c>
      <c r="K75" s="52">
        <v>268.02999999999997</v>
      </c>
      <c r="L75" s="51">
        <v>53.12</v>
      </c>
    </row>
    <row r="76" spans="1:12" ht="15" x14ac:dyDescent="0.25">
      <c r="A76" s="15"/>
      <c r="B76" s="16"/>
      <c r="C76" s="11"/>
      <c r="D76" s="7" t="s">
        <v>29</v>
      </c>
      <c r="E76" s="50" t="s">
        <v>107</v>
      </c>
      <c r="F76" s="51">
        <v>150</v>
      </c>
      <c r="G76" s="51">
        <v>2.52</v>
      </c>
      <c r="H76" s="51">
        <v>3.95</v>
      </c>
      <c r="I76" s="51">
        <v>15.35</v>
      </c>
      <c r="J76" s="51">
        <v>98.07</v>
      </c>
      <c r="K76" s="52">
        <v>143</v>
      </c>
      <c r="L76" s="51">
        <v>37.58</v>
      </c>
    </row>
    <row r="77" spans="1:12" ht="15" x14ac:dyDescent="0.25">
      <c r="A77" s="15"/>
      <c r="B77" s="16"/>
      <c r="C77" s="11"/>
      <c r="D77" s="7" t="s">
        <v>30</v>
      </c>
      <c r="E77" s="50" t="s">
        <v>108</v>
      </c>
      <c r="F77" s="51">
        <v>200</v>
      </c>
      <c r="G77" s="51">
        <v>0.2</v>
      </c>
      <c r="H77" s="51">
        <v>0.03</v>
      </c>
      <c r="I77" s="51">
        <v>15.46</v>
      </c>
      <c r="J77" s="51" t="s">
        <v>109</v>
      </c>
      <c r="K77" s="52">
        <v>377</v>
      </c>
      <c r="L77" s="51">
        <v>5.57</v>
      </c>
    </row>
    <row r="78" spans="1:12" ht="15" x14ac:dyDescent="0.25">
      <c r="A78" s="15"/>
      <c r="B78" s="16"/>
      <c r="C78" s="11"/>
      <c r="D78" s="7" t="s">
        <v>22</v>
      </c>
      <c r="E78" s="60"/>
      <c r="F78" s="60"/>
      <c r="G78" s="60"/>
      <c r="H78" s="60"/>
      <c r="I78" s="60"/>
      <c r="J78" s="60"/>
      <c r="K78" s="60"/>
      <c r="L78" s="60"/>
    </row>
    <row r="79" spans="1:12" ht="15" x14ac:dyDescent="0.25">
      <c r="A79" s="15"/>
      <c r="B79" s="16"/>
      <c r="C79" s="11"/>
      <c r="D79" s="6"/>
      <c r="E79" s="60"/>
      <c r="F79" s="60"/>
      <c r="G79" s="60"/>
      <c r="H79" s="60"/>
      <c r="I79" s="60"/>
      <c r="J79" s="60"/>
      <c r="K79" s="60"/>
      <c r="L79" s="60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440</v>
      </c>
      <c r="G81" s="21">
        <f t="shared" ref="G81" si="28">SUM(G75:G80)</f>
        <v>14.959999999999999</v>
      </c>
      <c r="H81" s="21">
        <f t="shared" ref="H81" si="29">SUM(H75:H80)</f>
        <v>26.84</v>
      </c>
      <c r="I81" s="21">
        <f t="shared" ref="I81" si="30">SUM(I75:I80)</f>
        <v>54.480000000000004</v>
      </c>
      <c r="J81" s="21">
        <f t="shared" ref="J81" si="31">SUM(J75:J80)</f>
        <v>418.11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 t="s">
        <v>110</v>
      </c>
      <c r="F82" s="51">
        <v>200</v>
      </c>
      <c r="G82" s="51">
        <v>6.44</v>
      </c>
      <c r="H82" s="51">
        <v>5.56</v>
      </c>
      <c r="I82" s="51">
        <v>8.89</v>
      </c>
      <c r="J82" s="51">
        <v>111.11</v>
      </c>
      <c r="K82" s="52">
        <v>13036</v>
      </c>
      <c r="L82" s="51">
        <v>19.2</v>
      </c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200</v>
      </c>
      <c r="G88" s="21">
        <f t="shared" ref="G88" si="33">SUM(G82:G87)</f>
        <v>6.44</v>
      </c>
      <c r="H88" s="21">
        <f t="shared" ref="H88" si="34">SUM(H82:H87)</f>
        <v>5.56</v>
      </c>
      <c r="I88" s="21">
        <f t="shared" ref="I88" si="35">SUM(I82:I87)</f>
        <v>8.89</v>
      </c>
      <c r="J88" s="21">
        <f t="shared" ref="J88" si="36">SUM(J82:J87)</f>
        <v>111.11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1791</v>
      </c>
      <c r="G89" s="34">
        <f t="shared" ref="G89" si="38">G55+G59+G69+G74+G81+G88</f>
        <v>68.23</v>
      </c>
      <c r="H89" s="34">
        <f t="shared" ref="H89" si="39">H55+H59+H69+H74+H81+H88</f>
        <v>92.8</v>
      </c>
      <c r="I89" s="34">
        <f t="shared" ref="I89" si="40">I55+I59+I69+I74+I81+I88</f>
        <v>400.31</v>
      </c>
      <c r="J89" s="34">
        <f t="shared" ref="J89" si="41">J55+J59+J69+J74+J81+J88</f>
        <v>2572.5200000000004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67</v>
      </c>
      <c r="F90" s="48">
        <v>150</v>
      </c>
      <c r="G90" s="48">
        <v>13.76</v>
      </c>
      <c r="H90" s="48">
        <v>23.96</v>
      </c>
      <c r="I90" s="48">
        <v>19.350000000000001</v>
      </c>
      <c r="J90" s="48">
        <v>285.72000000000003</v>
      </c>
      <c r="K90" s="49">
        <v>284</v>
      </c>
      <c r="L90" s="48">
        <v>73.260000000000005</v>
      </c>
    </row>
    <row r="91" spans="1:12" ht="15" x14ac:dyDescent="0.25">
      <c r="A91" s="25"/>
      <c r="B91" s="16"/>
      <c r="C91" s="11"/>
      <c r="D91" s="6"/>
      <c r="E91" s="50" t="s">
        <v>68</v>
      </c>
      <c r="F91" s="51">
        <v>20</v>
      </c>
      <c r="G91" s="51">
        <v>5.28</v>
      </c>
      <c r="H91" s="51">
        <v>5.32</v>
      </c>
      <c r="I91" s="51"/>
      <c r="J91" s="51">
        <v>68.72</v>
      </c>
      <c r="K91" s="52">
        <v>15</v>
      </c>
      <c r="L91" s="51">
        <v>19.440000000000001</v>
      </c>
    </row>
    <row r="92" spans="1:12" ht="15" x14ac:dyDescent="0.25">
      <c r="A92" s="25"/>
      <c r="B92" s="16"/>
      <c r="C92" s="11"/>
      <c r="D92" s="7" t="s">
        <v>21</v>
      </c>
      <c r="E92" s="50" t="s">
        <v>56</v>
      </c>
      <c r="F92" s="51">
        <v>200</v>
      </c>
      <c r="G92" s="51">
        <v>0.1</v>
      </c>
      <c r="H92" s="51">
        <v>0.06</v>
      </c>
      <c r="I92" s="51">
        <v>15</v>
      </c>
      <c r="J92" s="51">
        <v>60</v>
      </c>
      <c r="K92" s="52">
        <v>376</v>
      </c>
      <c r="L92" s="51">
        <v>4.38</v>
      </c>
    </row>
    <row r="93" spans="1:12" ht="15" x14ac:dyDescent="0.25">
      <c r="A93" s="25"/>
      <c r="B93" s="16"/>
      <c r="C93" s="11"/>
      <c r="D93" s="7" t="s">
        <v>22</v>
      </c>
      <c r="E93" s="50" t="s">
        <v>50</v>
      </c>
      <c r="F93" s="51">
        <v>80</v>
      </c>
      <c r="G93" s="51">
        <v>6.4</v>
      </c>
      <c r="H93" s="51">
        <v>1.92</v>
      </c>
      <c r="I93" s="51">
        <v>38.4</v>
      </c>
      <c r="J93" s="51">
        <v>192</v>
      </c>
      <c r="K93" s="52"/>
      <c r="L93" s="51">
        <v>5.0999999999999996</v>
      </c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22</v>
      </c>
      <c r="E95" s="50" t="s">
        <v>61</v>
      </c>
      <c r="F95" s="51">
        <v>50</v>
      </c>
      <c r="G95" s="51">
        <v>2.38</v>
      </c>
      <c r="H95" s="51">
        <v>1.5</v>
      </c>
      <c r="I95" s="51">
        <v>24.9</v>
      </c>
      <c r="J95" s="51">
        <v>107</v>
      </c>
      <c r="K95" s="52"/>
      <c r="L95" s="51">
        <v>4.8</v>
      </c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500</v>
      </c>
      <c r="G97" s="21">
        <f t="shared" ref="G97" si="43">SUM(G90:G96)</f>
        <v>27.919999999999998</v>
      </c>
      <c r="H97" s="21">
        <f t="shared" ref="H97" si="44">SUM(H90:H96)</f>
        <v>32.76</v>
      </c>
      <c r="I97" s="21">
        <f t="shared" ref="I97" si="45">SUM(I90:I96)</f>
        <v>97.65</v>
      </c>
      <c r="J97" s="21">
        <f t="shared" ref="J97" si="46">SUM(J90:J96)</f>
        <v>713.44</v>
      </c>
      <c r="K97" s="27"/>
      <c r="L97" s="21">
        <f t="shared" si="12"/>
        <v>106.97999999999999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25.5" x14ac:dyDescent="0.25">
      <c r="A103" s="25"/>
      <c r="B103" s="16"/>
      <c r="C103" s="11"/>
      <c r="D103" s="7" t="s">
        <v>27</v>
      </c>
      <c r="E103" s="50" t="s">
        <v>69</v>
      </c>
      <c r="F103" s="51">
        <v>200</v>
      </c>
      <c r="G103" s="51">
        <v>2.12</v>
      </c>
      <c r="H103" s="51">
        <v>2.2200000000000002</v>
      </c>
      <c r="I103" s="51">
        <v>19.38</v>
      </c>
      <c r="J103" s="51">
        <v>137.6</v>
      </c>
      <c r="K103" s="52">
        <v>103.03</v>
      </c>
      <c r="L103" s="51">
        <v>17.7</v>
      </c>
    </row>
    <row r="104" spans="1:12" ht="15" x14ac:dyDescent="0.25">
      <c r="A104" s="25"/>
      <c r="B104" s="16"/>
      <c r="C104" s="11"/>
      <c r="D104" s="7" t="s">
        <v>28</v>
      </c>
      <c r="E104" s="50" t="s">
        <v>70</v>
      </c>
      <c r="F104" s="51">
        <v>90</v>
      </c>
      <c r="G104" s="51">
        <v>12.24</v>
      </c>
      <c r="H104" s="51">
        <v>22.86</v>
      </c>
      <c r="I104" s="51">
        <v>23.67</v>
      </c>
      <c r="J104" s="51">
        <v>320.39999999999998</v>
      </c>
      <c r="K104" s="52">
        <v>268.04000000000002</v>
      </c>
      <c r="L104" s="51">
        <v>59.02</v>
      </c>
    </row>
    <row r="105" spans="1:12" ht="15" x14ac:dyDescent="0.25">
      <c r="A105" s="25"/>
      <c r="B105" s="16"/>
      <c r="C105" s="11"/>
      <c r="D105" s="7" t="s">
        <v>29</v>
      </c>
      <c r="E105" s="50" t="s">
        <v>71</v>
      </c>
      <c r="F105" s="51">
        <v>150</v>
      </c>
      <c r="G105" s="51">
        <v>5.49</v>
      </c>
      <c r="H105" s="51">
        <v>4.5</v>
      </c>
      <c r="I105" s="51">
        <v>26.4</v>
      </c>
      <c r="J105" s="51">
        <v>227.49</v>
      </c>
      <c r="K105" s="52">
        <v>309</v>
      </c>
      <c r="L105" s="51">
        <v>18.059999999999999</v>
      </c>
    </row>
    <row r="106" spans="1:12" ht="15" x14ac:dyDescent="0.25">
      <c r="A106" s="25"/>
      <c r="B106" s="16"/>
      <c r="C106" s="11"/>
      <c r="D106" s="7" t="s">
        <v>30</v>
      </c>
      <c r="E106" s="50" t="s">
        <v>72</v>
      </c>
      <c r="F106" s="51">
        <v>200</v>
      </c>
      <c r="G106" s="51">
        <v>0.06</v>
      </c>
      <c r="H106" s="51">
        <v>0.06</v>
      </c>
      <c r="I106" s="51">
        <v>29</v>
      </c>
      <c r="J106" s="51">
        <v>108</v>
      </c>
      <c r="K106" s="52">
        <v>349</v>
      </c>
      <c r="L106" s="51">
        <v>11.58</v>
      </c>
    </row>
    <row r="107" spans="1:12" ht="15" x14ac:dyDescent="0.25">
      <c r="A107" s="25"/>
      <c r="B107" s="16"/>
      <c r="C107" s="11"/>
      <c r="D107" s="7" t="s">
        <v>31</v>
      </c>
      <c r="E107" s="50"/>
      <c r="F107" s="51">
        <v>50</v>
      </c>
      <c r="G107" s="51">
        <v>4</v>
      </c>
      <c r="H107" s="51">
        <v>1.2</v>
      </c>
      <c r="I107" s="51">
        <v>24</v>
      </c>
      <c r="J107" s="51">
        <v>120</v>
      </c>
      <c r="K107" s="52"/>
      <c r="L107" s="51">
        <v>5.0999999999999996</v>
      </c>
    </row>
    <row r="108" spans="1:12" ht="15" x14ac:dyDescent="0.25">
      <c r="A108" s="25"/>
      <c r="B108" s="16"/>
      <c r="C108" s="11"/>
      <c r="D108" s="7" t="s">
        <v>32</v>
      </c>
      <c r="E108" s="50"/>
      <c r="F108" s="51">
        <v>50</v>
      </c>
      <c r="G108" s="51">
        <v>2.38</v>
      </c>
      <c r="H108" s="51">
        <v>1.5</v>
      </c>
      <c r="I108" s="51">
        <v>24.9</v>
      </c>
      <c r="J108" s="51">
        <v>107</v>
      </c>
      <c r="K108" s="52"/>
      <c r="L108" s="51">
        <v>2.88</v>
      </c>
    </row>
    <row r="109" spans="1:12" ht="15" x14ac:dyDescent="0.25">
      <c r="A109" s="25"/>
      <c r="B109" s="16"/>
      <c r="C109" s="11"/>
      <c r="D109" s="6"/>
      <c r="E109" s="60"/>
      <c r="F109" s="60"/>
      <c r="G109" s="60"/>
      <c r="H109" s="60"/>
      <c r="I109" s="60"/>
      <c r="J109" s="60"/>
      <c r="K109" s="60"/>
      <c r="L109" s="60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740</v>
      </c>
      <c r="G111" s="21">
        <f t="shared" ref="G111" si="52">SUM(G102:G110)</f>
        <v>26.29</v>
      </c>
      <c r="H111" s="21">
        <f t="shared" ref="H111" si="53">SUM(H102:H110)</f>
        <v>32.339999999999996</v>
      </c>
      <c r="I111" s="21">
        <f t="shared" ref="I111" si="54">SUM(I102:I110)</f>
        <v>147.35</v>
      </c>
      <c r="J111" s="21">
        <f t="shared" ref="J111" si="55">SUM(J102:J110)</f>
        <v>1020.49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111</v>
      </c>
      <c r="F112" s="51">
        <v>75</v>
      </c>
      <c r="G112" s="51">
        <v>5.49</v>
      </c>
      <c r="H112" s="51">
        <v>4.8899999999999997</v>
      </c>
      <c r="I112" s="51">
        <v>42.3</v>
      </c>
      <c r="J112" s="51">
        <v>234.24</v>
      </c>
      <c r="K112" s="52">
        <v>424</v>
      </c>
      <c r="L112" s="51">
        <v>21.44</v>
      </c>
    </row>
    <row r="113" spans="1:12" ht="15" x14ac:dyDescent="0.25">
      <c r="A113" s="25"/>
      <c r="B113" s="16"/>
      <c r="C113" s="11"/>
      <c r="D113" s="12" t="s">
        <v>30</v>
      </c>
      <c r="E113" s="50" t="s">
        <v>89</v>
      </c>
      <c r="F113" s="51">
        <v>200</v>
      </c>
      <c r="G113" s="51">
        <v>0.2</v>
      </c>
      <c r="H113" s="51">
        <v>0.2</v>
      </c>
      <c r="I113" s="51">
        <v>27.9</v>
      </c>
      <c r="J113" s="51">
        <v>114.6</v>
      </c>
      <c r="K113" s="52">
        <v>342</v>
      </c>
      <c r="L113" s="51">
        <v>14.35</v>
      </c>
    </row>
    <row r="114" spans="1:12" ht="15" x14ac:dyDescent="0.25">
      <c r="A114" s="25"/>
      <c r="B114" s="16"/>
      <c r="C114" s="11"/>
      <c r="D114" s="6"/>
      <c r="E114" s="50" t="s">
        <v>73</v>
      </c>
      <c r="F114" s="51">
        <v>1</v>
      </c>
      <c r="G114" s="51">
        <v>0.8</v>
      </c>
      <c r="H114" s="51">
        <v>0.8</v>
      </c>
      <c r="I114" s="51">
        <v>19.600000000000001</v>
      </c>
      <c r="J114" s="51">
        <v>94</v>
      </c>
      <c r="K114" s="52"/>
      <c r="L114" s="51">
        <v>27</v>
      </c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276</v>
      </c>
      <c r="G116" s="21">
        <f t="shared" ref="G116" si="57">SUM(G112:G115)</f>
        <v>6.49</v>
      </c>
      <c r="H116" s="21">
        <f t="shared" ref="H116" si="58">SUM(H112:H115)</f>
        <v>5.89</v>
      </c>
      <c r="I116" s="21">
        <f t="shared" ref="I116" si="59">SUM(I112:I115)</f>
        <v>89.799999999999983</v>
      </c>
      <c r="J116" s="21">
        <f t="shared" ref="J116" si="60">SUM(J112:J115)</f>
        <v>442.84000000000003</v>
      </c>
      <c r="K116" s="27"/>
      <c r="L116" s="21">
        <f ca="1">SUM(L110:L115)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112</v>
      </c>
      <c r="F117" s="51">
        <v>90</v>
      </c>
      <c r="G117" s="51">
        <v>15.27</v>
      </c>
      <c r="H117" s="51">
        <v>17.97</v>
      </c>
      <c r="I117" s="51">
        <v>9.11</v>
      </c>
      <c r="J117" s="51">
        <v>258.74</v>
      </c>
      <c r="K117" s="52">
        <v>323</v>
      </c>
      <c r="L117" s="51">
        <v>57.12</v>
      </c>
    </row>
    <row r="118" spans="1:12" ht="15" x14ac:dyDescent="0.25">
      <c r="A118" s="25"/>
      <c r="B118" s="16"/>
      <c r="C118" s="11"/>
      <c r="D118" s="7" t="s">
        <v>29</v>
      </c>
      <c r="E118" s="50" t="s">
        <v>113</v>
      </c>
      <c r="F118" s="51">
        <v>150</v>
      </c>
      <c r="G118" s="51">
        <v>3.57</v>
      </c>
      <c r="H118" s="51">
        <v>6.65</v>
      </c>
      <c r="I118" s="51">
        <v>29.19</v>
      </c>
      <c r="J118" s="51">
        <v>214.8</v>
      </c>
      <c r="K118" s="52">
        <v>304.01</v>
      </c>
      <c r="L118" s="51">
        <v>44.62</v>
      </c>
    </row>
    <row r="119" spans="1:12" ht="15" x14ac:dyDescent="0.25">
      <c r="A119" s="25"/>
      <c r="B119" s="16"/>
      <c r="C119" s="11"/>
      <c r="D119" s="7" t="s">
        <v>30</v>
      </c>
      <c r="E119" s="50" t="s">
        <v>108</v>
      </c>
      <c r="F119" s="51">
        <v>200</v>
      </c>
      <c r="G119" s="51">
        <v>0.2</v>
      </c>
      <c r="H119" s="51">
        <v>0.03</v>
      </c>
      <c r="I119" s="51">
        <v>15.46</v>
      </c>
      <c r="J119" s="51" t="s">
        <v>109</v>
      </c>
      <c r="K119" s="52">
        <v>377</v>
      </c>
      <c r="L119" s="51">
        <v>5.57</v>
      </c>
    </row>
    <row r="120" spans="1:12" ht="15" x14ac:dyDescent="0.25">
      <c r="A120" s="25"/>
      <c r="B120" s="16"/>
      <c r="C120" s="11"/>
      <c r="D120" s="7" t="s">
        <v>22</v>
      </c>
      <c r="E120" s="50" t="s">
        <v>50</v>
      </c>
      <c r="F120" s="51">
        <v>50</v>
      </c>
      <c r="G120" s="51">
        <v>4</v>
      </c>
      <c r="H120" s="51">
        <v>1.2</v>
      </c>
      <c r="I120" s="51">
        <v>24</v>
      </c>
      <c r="J120" s="51">
        <v>120</v>
      </c>
      <c r="K120" s="52"/>
      <c r="L120" s="51">
        <v>5.0999999999999996</v>
      </c>
    </row>
    <row r="121" spans="1:12" ht="15" x14ac:dyDescent="0.25">
      <c r="A121" s="25"/>
      <c r="B121" s="16"/>
      <c r="C121" s="11"/>
      <c r="D121" s="6"/>
      <c r="E121" s="50" t="s">
        <v>61</v>
      </c>
      <c r="F121" s="51">
        <v>50</v>
      </c>
      <c r="G121" s="51">
        <v>2.38</v>
      </c>
      <c r="H121" s="51">
        <v>1.5</v>
      </c>
      <c r="I121" s="51">
        <v>24.9</v>
      </c>
      <c r="J121" s="51">
        <v>107</v>
      </c>
      <c r="K121" s="52"/>
      <c r="L121" s="51">
        <v>2.88</v>
      </c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540</v>
      </c>
      <c r="G123" s="21">
        <f t="shared" ref="G123" si="61">SUM(G117:G122)</f>
        <v>25.419999999999998</v>
      </c>
      <c r="H123" s="21">
        <f t="shared" ref="H123" si="62">SUM(H117:H122)</f>
        <v>27.349999999999998</v>
      </c>
      <c r="I123" s="21">
        <f t="shared" ref="I123" si="63">SUM(I117:I122)</f>
        <v>102.66</v>
      </c>
      <c r="J123" s="21">
        <f t="shared" ref="J123" si="64">SUM(J117:J122)</f>
        <v>700.54</v>
      </c>
      <c r="K123" s="27"/>
      <c r="L123" s="21">
        <f t="shared" ref="L123" ca="1" si="65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 t="s">
        <v>114</v>
      </c>
      <c r="F124" s="51">
        <v>200</v>
      </c>
      <c r="G124" s="51">
        <v>5.8</v>
      </c>
      <c r="H124" s="51">
        <v>5</v>
      </c>
      <c r="I124" s="51">
        <v>8</v>
      </c>
      <c r="J124" s="51">
        <v>100</v>
      </c>
      <c r="K124" s="52"/>
      <c r="L124" s="51">
        <v>21.61</v>
      </c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200</v>
      </c>
      <c r="G130" s="21">
        <f t="shared" ref="G130" si="66">SUM(G124:G129)</f>
        <v>5.8</v>
      </c>
      <c r="H130" s="21">
        <f t="shared" ref="H130" si="67">SUM(H124:H129)</f>
        <v>5</v>
      </c>
      <c r="I130" s="21">
        <f t="shared" ref="I130" si="68">SUM(I124:I129)</f>
        <v>8</v>
      </c>
      <c r="J130" s="21">
        <f t="shared" ref="J130" si="69">SUM(J124:J129)</f>
        <v>100</v>
      </c>
      <c r="K130" s="27"/>
      <c r="L130" s="21">
        <f t="shared" ref="L130" ca="1" si="70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2256</v>
      </c>
      <c r="G131" s="34">
        <f t="shared" ref="G131" si="71">G97+G101+G111+G116+G123+G130</f>
        <v>91.919999999999987</v>
      </c>
      <c r="H131" s="34">
        <f t="shared" ref="H131" si="72">H97+H101+H111+H116+H123+H130</f>
        <v>103.33999999999999</v>
      </c>
      <c r="I131" s="34">
        <f t="shared" ref="I131" si="73">I97+I101+I111+I116+I123+I130</f>
        <v>445.45999999999992</v>
      </c>
      <c r="J131" s="34">
        <f t="shared" ref="J131" si="74">J97+J101+J111+J116+J123+J130</f>
        <v>2977.31</v>
      </c>
      <c r="K131" s="35"/>
      <c r="L131" s="34">
        <f t="shared" ref="L131" ca="1" si="75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74</v>
      </c>
      <c r="F132" s="48">
        <v>200</v>
      </c>
      <c r="G132" s="48">
        <v>17.149999999999999</v>
      </c>
      <c r="H132" s="48">
        <v>23.81</v>
      </c>
      <c r="I132" s="48">
        <v>63.81</v>
      </c>
      <c r="J132" s="48">
        <v>239.04</v>
      </c>
      <c r="K132" s="49">
        <v>181</v>
      </c>
      <c r="L132" s="48">
        <v>29.07</v>
      </c>
    </row>
    <row r="133" spans="1:12" ht="15" x14ac:dyDescent="0.25">
      <c r="A133" s="25"/>
      <c r="B133" s="16"/>
      <c r="C133" s="11"/>
      <c r="D133" s="6"/>
      <c r="E133" s="50" t="s">
        <v>75</v>
      </c>
      <c r="F133" s="51">
        <v>20</v>
      </c>
      <c r="G133" s="51"/>
      <c r="H133" s="51"/>
      <c r="I133" s="51">
        <v>13</v>
      </c>
      <c r="J133" s="51">
        <v>114</v>
      </c>
      <c r="K133" s="52"/>
      <c r="L133" s="51">
        <v>7.2</v>
      </c>
    </row>
    <row r="134" spans="1:12" ht="15" x14ac:dyDescent="0.25">
      <c r="A134" s="25"/>
      <c r="B134" s="16"/>
      <c r="C134" s="11"/>
      <c r="D134" s="7" t="s">
        <v>21</v>
      </c>
      <c r="E134" s="50" t="s">
        <v>49</v>
      </c>
      <c r="F134" s="51">
        <v>200</v>
      </c>
      <c r="G134" s="51">
        <v>3.17</v>
      </c>
      <c r="H134" s="51">
        <v>2.68</v>
      </c>
      <c r="I134" s="51">
        <v>15.96</v>
      </c>
      <c r="J134" s="51">
        <v>101</v>
      </c>
      <c r="K134" s="52">
        <v>379</v>
      </c>
      <c r="L134" s="51">
        <v>19.68</v>
      </c>
    </row>
    <row r="135" spans="1:12" ht="15" x14ac:dyDescent="0.25">
      <c r="A135" s="25"/>
      <c r="B135" s="16"/>
      <c r="C135" s="11"/>
      <c r="D135" s="7" t="s">
        <v>22</v>
      </c>
      <c r="E135" s="50" t="s">
        <v>50</v>
      </c>
      <c r="F135" s="51">
        <v>50</v>
      </c>
      <c r="G135" s="51">
        <v>4</v>
      </c>
      <c r="H135" s="51">
        <v>1.2</v>
      </c>
      <c r="I135" s="51">
        <v>24</v>
      </c>
      <c r="J135" s="51">
        <v>120</v>
      </c>
      <c r="K135" s="52"/>
      <c r="L135" s="51">
        <v>5.0999999999999996</v>
      </c>
    </row>
    <row r="136" spans="1:12" ht="15" x14ac:dyDescent="0.25">
      <c r="A136" s="25"/>
      <c r="B136" s="16"/>
      <c r="C136" s="11"/>
      <c r="D136" s="7" t="s">
        <v>23</v>
      </c>
      <c r="E136" s="60"/>
      <c r="F136" s="60"/>
      <c r="G136" s="60"/>
      <c r="H136" s="60"/>
      <c r="I136" s="60"/>
      <c r="J136" s="60"/>
      <c r="K136" s="60"/>
      <c r="L136" s="60"/>
    </row>
    <row r="137" spans="1:12" ht="15" x14ac:dyDescent="0.25">
      <c r="A137" s="25"/>
      <c r="B137" s="16"/>
      <c r="C137" s="11"/>
      <c r="D137" s="6"/>
      <c r="E137" s="50" t="s">
        <v>61</v>
      </c>
      <c r="F137" s="51">
        <v>30</v>
      </c>
      <c r="G137" s="51">
        <v>1.43</v>
      </c>
      <c r="H137" s="51">
        <v>0.9</v>
      </c>
      <c r="I137" s="51">
        <v>14.94</v>
      </c>
      <c r="J137" s="51">
        <v>64.2</v>
      </c>
      <c r="K137" s="52"/>
      <c r="L137" s="51">
        <v>3.84</v>
      </c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500</v>
      </c>
      <c r="G139" s="21">
        <f t="shared" ref="G139" si="76">SUM(G132:G138)</f>
        <v>25.75</v>
      </c>
      <c r="H139" s="21">
        <f t="shared" ref="H139" si="77">SUM(H132:H138)</f>
        <v>28.589999999999996</v>
      </c>
      <c r="I139" s="21">
        <f t="shared" ref="I139" si="78">SUM(I132:I138)</f>
        <v>131.71</v>
      </c>
      <c r="J139" s="21">
        <f t="shared" ref="J139" si="79">SUM(J132:J138)</f>
        <v>638.24</v>
      </c>
      <c r="K139" s="27"/>
      <c r="L139" s="21">
        <f t="shared" ref="L139:L181" si="80">SUM(L132:L138)</f>
        <v>64.89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1">SUM(G140:G142)</f>
        <v>0</v>
      </c>
      <c r="H143" s="21">
        <f t="shared" ref="H143" si="82">SUM(H140:H142)</f>
        <v>0</v>
      </c>
      <c r="I143" s="21">
        <f t="shared" ref="I143" si="83">SUM(I140:I142)</f>
        <v>0</v>
      </c>
      <c r="J143" s="21">
        <f t="shared" ref="J143" si="84">SUM(J140:J142)</f>
        <v>0</v>
      </c>
      <c r="K143" s="27"/>
      <c r="L143" s="21">
        <f t="shared" ref="L143" ca="1" si="85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76</v>
      </c>
      <c r="F145" s="51" t="s">
        <v>47</v>
      </c>
      <c r="G145" s="51">
        <v>4.5199999999999996</v>
      </c>
      <c r="H145" s="51">
        <v>4.12</v>
      </c>
      <c r="I145" s="51">
        <v>38.71</v>
      </c>
      <c r="J145" s="51">
        <v>176.88</v>
      </c>
      <c r="K145" s="52">
        <v>96.02</v>
      </c>
      <c r="L145" s="51">
        <v>27.76</v>
      </c>
    </row>
    <row r="146" spans="1:12" ht="15" x14ac:dyDescent="0.25">
      <c r="A146" s="25"/>
      <c r="B146" s="16"/>
      <c r="C146" s="11"/>
      <c r="D146" s="7" t="s">
        <v>28</v>
      </c>
      <c r="E146" s="50" t="s">
        <v>77</v>
      </c>
      <c r="F146" s="51" t="s">
        <v>54</v>
      </c>
      <c r="G146" s="51">
        <v>12.09</v>
      </c>
      <c r="H146" s="51">
        <v>29.81</v>
      </c>
      <c r="I146" s="51">
        <v>4.59</v>
      </c>
      <c r="J146" s="51">
        <v>323.24</v>
      </c>
      <c r="K146" s="52">
        <v>260</v>
      </c>
      <c r="L146" s="51">
        <v>67.84</v>
      </c>
    </row>
    <row r="147" spans="1:12" ht="15" x14ac:dyDescent="0.25">
      <c r="A147" s="25"/>
      <c r="B147" s="16"/>
      <c r="C147" s="11"/>
      <c r="D147" s="7" t="s">
        <v>29</v>
      </c>
      <c r="E147" s="50" t="s">
        <v>78</v>
      </c>
      <c r="F147" s="51">
        <v>150</v>
      </c>
      <c r="G147" s="51">
        <v>3.14</v>
      </c>
      <c r="H147" s="51">
        <v>5.0999999999999996</v>
      </c>
      <c r="I147" s="51">
        <v>48.75</v>
      </c>
      <c r="J147" s="51">
        <v>227.52</v>
      </c>
      <c r="K147" s="52">
        <v>312</v>
      </c>
      <c r="L147" s="51">
        <v>35.869999999999997</v>
      </c>
    </row>
    <row r="148" spans="1:12" ht="15" x14ac:dyDescent="0.25">
      <c r="A148" s="25"/>
      <c r="B148" s="16"/>
      <c r="C148" s="11"/>
      <c r="D148" s="7" t="s">
        <v>30</v>
      </c>
      <c r="E148" s="50" t="s">
        <v>72</v>
      </c>
      <c r="F148" s="51">
        <v>200</v>
      </c>
      <c r="G148" s="51">
        <v>0.06</v>
      </c>
      <c r="H148" s="51">
        <v>0.06</v>
      </c>
      <c r="I148" s="51">
        <v>29</v>
      </c>
      <c r="J148" s="51">
        <v>108</v>
      </c>
      <c r="K148" s="52">
        <v>349</v>
      </c>
      <c r="L148" s="51">
        <v>11.58</v>
      </c>
    </row>
    <row r="149" spans="1:12" ht="15" x14ac:dyDescent="0.25">
      <c r="A149" s="25"/>
      <c r="B149" s="16"/>
      <c r="C149" s="11"/>
      <c r="D149" s="7" t="s">
        <v>31</v>
      </c>
      <c r="E149" s="50"/>
      <c r="F149" s="51">
        <v>50</v>
      </c>
      <c r="G149" s="51">
        <v>4</v>
      </c>
      <c r="H149" s="51">
        <v>1.2</v>
      </c>
      <c r="I149" s="51">
        <v>24</v>
      </c>
      <c r="J149" s="51">
        <v>120</v>
      </c>
      <c r="K149" s="52"/>
      <c r="L149" s="51">
        <v>5.0999999999999996</v>
      </c>
    </row>
    <row r="150" spans="1:12" ht="15" x14ac:dyDescent="0.25">
      <c r="A150" s="25"/>
      <c r="B150" s="16"/>
      <c r="C150" s="11"/>
      <c r="D150" s="7" t="s">
        <v>32</v>
      </c>
      <c r="E150" s="50"/>
      <c r="F150" s="51">
        <v>50</v>
      </c>
      <c r="G150" s="51">
        <v>2.38</v>
      </c>
      <c r="H150" s="51">
        <v>1.5</v>
      </c>
      <c r="I150" s="51">
        <v>24.9</v>
      </c>
      <c r="J150" s="51">
        <v>107</v>
      </c>
      <c r="K150" s="52"/>
      <c r="L150" s="51">
        <v>2.88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450</v>
      </c>
      <c r="G153" s="21">
        <f t="shared" ref="G153" si="86">SUM(G144:G152)</f>
        <v>26.189999999999998</v>
      </c>
      <c r="H153" s="21">
        <f t="shared" ref="H153" si="87">SUM(H144:H152)</f>
        <v>41.790000000000006</v>
      </c>
      <c r="I153" s="21">
        <f t="shared" ref="I153" si="88">SUM(I144:I152)</f>
        <v>169.95000000000002</v>
      </c>
      <c r="J153" s="21">
        <f t="shared" ref="J153" si="89">SUM(J144:J152)</f>
        <v>1062.6399999999999</v>
      </c>
      <c r="K153" s="27"/>
      <c r="L153" s="21">
        <f t="shared" ref="L153" ca="1" si="90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115</v>
      </c>
      <c r="F154" s="51">
        <v>75</v>
      </c>
      <c r="G154" s="51">
        <v>5.69</v>
      </c>
      <c r="H154" s="51">
        <v>4.6399999999999997</v>
      </c>
      <c r="I154" s="51">
        <v>38.25</v>
      </c>
      <c r="J154" s="51">
        <v>220.76</v>
      </c>
      <c r="K154" s="52">
        <v>438</v>
      </c>
      <c r="L154" s="51">
        <v>10.3</v>
      </c>
    </row>
    <row r="155" spans="1:12" ht="15" x14ac:dyDescent="0.25">
      <c r="A155" s="25"/>
      <c r="B155" s="16"/>
      <c r="C155" s="11"/>
      <c r="D155" s="12" t="s">
        <v>30</v>
      </c>
      <c r="E155" s="50" t="s">
        <v>101</v>
      </c>
      <c r="F155" s="51">
        <v>200</v>
      </c>
      <c r="G155" s="51">
        <v>1</v>
      </c>
      <c r="H155" s="51">
        <v>0.2</v>
      </c>
      <c r="I155" s="51">
        <v>24.4</v>
      </c>
      <c r="J155" s="51">
        <v>101.6</v>
      </c>
      <c r="K155" s="52">
        <v>389</v>
      </c>
      <c r="L155" s="51">
        <v>21.6</v>
      </c>
    </row>
    <row r="156" spans="1:12" ht="15" x14ac:dyDescent="0.25">
      <c r="A156" s="25"/>
      <c r="B156" s="16"/>
      <c r="C156" s="11"/>
      <c r="D156" s="6"/>
      <c r="E156" s="50" t="s">
        <v>73</v>
      </c>
      <c r="F156" s="51">
        <v>1</v>
      </c>
      <c r="G156" s="51">
        <v>0.8</v>
      </c>
      <c r="H156" s="51">
        <v>0.8</v>
      </c>
      <c r="I156" s="51">
        <v>19.600000000000001</v>
      </c>
      <c r="J156" s="51">
        <v>94</v>
      </c>
      <c r="K156" s="52"/>
      <c r="L156" s="51">
        <v>27</v>
      </c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276</v>
      </c>
      <c r="G158" s="21">
        <f t="shared" ref="G158" si="91">SUM(G154:G157)</f>
        <v>7.49</v>
      </c>
      <c r="H158" s="21">
        <f t="shared" ref="H158" si="92">SUM(H154:H157)</f>
        <v>5.64</v>
      </c>
      <c r="I158" s="21">
        <f t="shared" ref="I158" si="93">SUM(I154:I157)</f>
        <v>82.25</v>
      </c>
      <c r="J158" s="21">
        <f t="shared" ref="J158" si="94">SUM(J154:J157)</f>
        <v>416.36</v>
      </c>
      <c r="K158" s="27"/>
      <c r="L158" s="21">
        <f t="shared" ref="L158" ca="1" si="95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116</v>
      </c>
      <c r="F159" s="51">
        <v>200</v>
      </c>
      <c r="G159" s="51">
        <v>19.46</v>
      </c>
      <c r="H159" s="51">
        <v>22.54</v>
      </c>
      <c r="I159" s="51">
        <v>62.14</v>
      </c>
      <c r="J159" s="51">
        <v>500.73</v>
      </c>
      <c r="K159" s="52">
        <v>291</v>
      </c>
      <c r="L159" s="51">
        <v>58.26</v>
      </c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 t="s">
        <v>56</v>
      </c>
      <c r="F161" s="51">
        <v>200</v>
      </c>
      <c r="G161" s="51">
        <v>0.1</v>
      </c>
      <c r="H161" s="51">
        <v>0.06</v>
      </c>
      <c r="I161" s="51">
        <v>15</v>
      </c>
      <c r="J161" s="51">
        <v>60</v>
      </c>
      <c r="K161" s="52">
        <v>376</v>
      </c>
      <c r="L161" s="51">
        <v>4.38</v>
      </c>
    </row>
    <row r="162" spans="1:12" ht="15" x14ac:dyDescent="0.25">
      <c r="A162" s="25"/>
      <c r="B162" s="16"/>
      <c r="C162" s="11"/>
      <c r="D162" s="7" t="s">
        <v>22</v>
      </c>
      <c r="E162" s="50" t="s">
        <v>50</v>
      </c>
      <c r="F162" s="51">
        <v>40</v>
      </c>
      <c r="G162" s="51">
        <v>3.2</v>
      </c>
      <c r="H162" s="51">
        <v>0.96</v>
      </c>
      <c r="I162" s="51">
        <v>19.2</v>
      </c>
      <c r="J162" s="51">
        <v>96</v>
      </c>
      <c r="K162" s="52"/>
      <c r="L162" s="51">
        <v>4.08</v>
      </c>
    </row>
    <row r="163" spans="1:12" ht="15" x14ac:dyDescent="0.25">
      <c r="A163" s="25"/>
      <c r="B163" s="16"/>
      <c r="C163" s="11"/>
      <c r="D163" s="6"/>
      <c r="E163" s="50" t="s">
        <v>61</v>
      </c>
      <c r="F163" s="51">
        <v>40</v>
      </c>
      <c r="G163" s="51">
        <v>1.9</v>
      </c>
      <c r="H163" s="51">
        <v>1.2</v>
      </c>
      <c r="I163" s="51">
        <v>19.920000000000002</v>
      </c>
      <c r="J163" s="51">
        <v>85.6</v>
      </c>
      <c r="K163" s="52"/>
      <c r="L163" s="51">
        <v>3.84</v>
      </c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480</v>
      </c>
      <c r="G165" s="21">
        <f t="shared" ref="G165" si="96">SUM(G159:G164)</f>
        <v>24.66</v>
      </c>
      <c r="H165" s="21">
        <f t="shared" ref="H165" si="97">SUM(H159:H164)</f>
        <v>24.759999999999998</v>
      </c>
      <c r="I165" s="21">
        <f t="shared" ref="I165" si="98">SUM(I159:I164)</f>
        <v>116.26</v>
      </c>
      <c r="J165" s="21">
        <f t="shared" ref="J165" si="99">SUM(J159:J164)</f>
        <v>742.33</v>
      </c>
      <c r="K165" s="27"/>
      <c r="L165" s="21">
        <f t="shared" ref="L165" ca="1" si="100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 t="s">
        <v>117</v>
      </c>
      <c r="F166" s="51">
        <v>200</v>
      </c>
      <c r="G166" s="51">
        <v>6.44</v>
      </c>
      <c r="H166" s="51">
        <v>5.56</v>
      </c>
      <c r="I166" s="51">
        <v>8.89</v>
      </c>
      <c r="J166" s="51">
        <v>111.11</v>
      </c>
      <c r="K166" s="52"/>
      <c r="L166" s="51">
        <v>21.61</v>
      </c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200</v>
      </c>
      <c r="G172" s="21">
        <f t="shared" ref="G172" si="101">SUM(G166:G171)</f>
        <v>6.44</v>
      </c>
      <c r="H172" s="21">
        <f t="shared" ref="H172" si="102">SUM(H166:H171)</f>
        <v>5.56</v>
      </c>
      <c r="I172" s="21">
        <f t="shared" ref="I172" si="103">SUM(I166:I171)</f>
        <v>8.89</v>
      </c>
      <c r="J172" s="21">
        <f t="shared" ref="J172" si="104">SUM(J166:J171)</f>
        <v>111.11</v>
      </c>
      <c r="K172" s="27"/>
      <c r="L172" s="21">
        <f t="shared" ref="L172" ca="1" si="105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1906</v>
      </c>
      <c r="G173" s="34">
        <f t="shared" ref="G173" si="106">G139+G143+G153+G158+G165+G172</f>
        <v>90.53</v>
      </c>
      <c r="H173" s="34">
        <f t="shared" ref="H173" si="107">H139+H143+H153+H158+H165+H172</f>
        <v>106.34</v>
      </c>
      <c r="I173" s="34">
        <f t="shared" ref="I173" si="108">I139+I143+I153+I158+I165+I172</f>
        <v>509.06</v>
      </c>
      <c r="J173" s="34">
        <f t="shared" ref="J173" si="109">J139+J143+J153+J158+J165+J172</f>
        <v>2970.68</v>
      </c>
      <c r="K173" s="35"/>
      <c r="L173" s="34">
        <f t="shared" ref="L173" ca="1" si="110">L139+L143+L153+L158+L165+L172</f>
        <v>0</v>
      </c>
    </row>
    <row r="174" spans="1:12" ht="25.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79</v>
      </c>
      <c r="F174" s="48" t="s">
        <v>47</v>
      </c>
      <c r="G174" s="48">
        <v>4.84</v>
      </c>
      <c r="H174" s="59">
        <v>22767</v>
      </c>
      <c r="I174" s="48">
        <v>25.63</v>
      </c>
      <c r="J174" s="48">
        <v>227.27</v>
      </c>
      <c r="K174" s="49">
        <v>175</v>
      </c>
      <c r="L174" s="48">
        <v>36.69</v>
      </c>
    </row>
    <row r="175" spans="1:12" ht="15" x14ac:dyDescent="0.25">
      <c r="A175" s="25"/>
      <c r="B175" s="16"/>
      <c r="C175" s="11"/>
      <c r="D175" s="6"/>
      <c r="E175" s="50" t="s">
        <v>48</v>
      </c>
      <c r="F175" s="51">
        <v>20</v>
      </c>
      <c r="G175" s="51">
        <v>0.08</v>
      </c>
      <c r="H175" s="51">
        <v>7.28</v>
      </c>
      <c r="I175" s="51">
        <v>0.16</v>
      </c>
      <c r="J175" s="51">
        <v>66</v>
      </c>
      <c r="K175" s="52">
        <v>14</v>
      </c>
      <c r="L175" s="51">
        <v>18.96</v>
      </c>
    </row>
    <row r="176" spans="1:12" ht="15" x14ac:dyDescent="0.25">
      <c r="A176" s="25"/>
      <c r="B176" s="16"/>
      <c r="C176" s="11"/>
      <c r="D176" s="7" t="s">
        <v>21</v>
      </c>
      <c r="E176" s="50" t="s">
        <v>80</v>
      </c>
      <c r="F176" s="51">
        <v>200</v>
      </c>
      <c r="G176" s="51">
        <v>3.77</v>
      </c>
      <c r="H176" s="51">
        <v>3.2</v>
      </c>
      <c r="I176" s="51">
        <v>26.74</v>
      </c>
      <c r="J176" s="51">
        <v>150.80000000000001</v>
      </c>
      <c r="K176" s="52">
        <v>382</v>
      </c>
      <c r="L176" s="51">
        <v>20</v>
      </c>
    </row>
    <row r="177" spans="1:12" ht="15" x14ac:dyDescent="0.25">
      <c r="A177" s="25"/>
      <c r="B177" s="16"/>
      <c r="C177" s="11"/>
      <c r="D177" s="7" t="s">
        <v>22</v>
      </c>
      <c r="E177" s="50" t="s">
        <v>50</v>
      </c>
      <c r="F177" s="51">
        <v>50</v>
      </c>
      <c r="G177" s="51">
        <v>4</v>
      </c>
      <c r="H177" s="51">
        <v>1.2</v>
      </c>
      <c r="I177" s="51">
        <v>24</v>
      </c>
      <c r="J177" s="51">
        <v>120</v>
      </c>
      <c r="K177" s="52"/>
      <c r="L177" s="51">
        <v>5.0999999999999996</v>
      </c>
    </row>
    <row r="178" spans="1:12" ht="15" x14ac:dyDescent="0.25">
      <c r="A178" s="25"/>
      <c r="B178" s="16"/>
      <c r="C178" s="11"/>
      <c r="D178" s="7" t="s">
        <v>23</v>
      </c>
      <c r="E178" s="50"/>
      <c r="F178" s="60"/>
      <c r="G178" s="60"/>
      <c r="H178" s="60"/>
      <c r="I178" s="60"/>
      <c r="J178" s="60"/>
      <c r="K178" s="60"/>
      <c r="L178" s="60"/>
    </row>
    <row r="179" spans="1:12" ht="15" x14ac:dyDescent="0.25">
      <c r="A179" s="25"/>
      <c r="B179" s="16"/>
      <c r="C179" s="11"/>
      <c r="D179" s="6" t="s">
        <v>22</v>
      </c>
      <c r="E179" s="50" t="s">
        <v>61</v>
      </c>
      <c r="F179" s="51">
        <v>50</v>
      </c>
      <c r="G179" s="51">
        <v>2.38</v>
      </c>
      <c r="H179" s="51">
        <v>1.5</v>
      </c>
      <c r="I179" s="51">
        <v>24.9</v>
      </c>
      <c r="J179" s="51">
        <v>107</v>
      </c>
      <c r="K179" s="52"/>
      <c r="L179" s="51">
        <v>2.88</v>
      </c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320</v>
      </c>
      <c r="G181" s="21">
        <f t="shared" ref="G181" si="111">SUM(G174:G180)</f>
        <v>15.07</v>
      </c>
      <c r="H181" s="21">
        <f t="shared" ref="H181" si="112">SUM(H174:H180)</f>
        <v>22780.18</v>
      </c>
      <c r="I181" s="21">
        <f t="shared" ref="I181" si="113">SUM(I174:I180)</f>
        <v>101.43</v>
      </c>
      <c r="J181" s="21">
        <f t="shared" ref="J181" si="114">SUM(J174:J180)</f>
        <v>671.06999999999994</v>
      </c>
      <c r="K181" s="27"/>
      <c r="L181" s="21">
        <f t="shared" si="80"/>
        <v>83.63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5">SUM(G182:G184)</f>
        <v>0</v>
      </c>
      <c r="H185" s="21">
        <f t="shared" ref="H185" si="116">SUM(H182:H184)</f>
        <v>0</v>
      </c>
      <c r="I185" s="21">
        <f t="shared" ref="I185" si="117">SUM(I182:I184)</f>
        <v>0</v>
      </c>
      <c r="J185" s="21">
        <f t="shared" ref="J185" si="118">SUM(J182:J184)</f>
        <v>0</v>
      </c>
      <c r="K185" s="27"/>
      <c r="L185" s="21">
        <f t="shared" ref="L185" ca="1" si="119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81</v>
      </c>
      <c r="F187" s="51">
        <v>200</v>
      </c>
      <c r="G187" s="51">
        <v>4.4000000000000004</v>
      </c>
      <c r="H187" s="51">
        <v>7.2</v>
      </c>
      <c r="I187" s="51">
        <v>52.9</v>
      </c>
      <c r="J187" s="51">
        <v>172.8</v>
      </c>
      <c r="K187" s="52">
        <v>102</v>
      </c>
      <c r="L187" s="51">
        <v>12</v>
      </c>
    </row>
    <row r="188" spans="1:12" ht="15" x14ac:dyDescent="0.25">
      <c r="A188" s="25"/>
      <c r="B188" s="16"/>
      <c r="C188" s="11"/>
      <c r="D188" s="7" t="s">
        <v>28</v>
      </c>
      <c r="E188" s="50" t="s">
        <v>83</v>
      </c>
      <c r="F188" s="51" t="s">
        <v>54</v>
      </c>
      <c r="G188" s="51">
        <v>10.62</v>
      </c>
      <c r="H188" s="51">
        <v>10.050000000000001</v>
      </c>
      <c r="I188" s="51">
        <v>9.5</v>
      </c>
      <c r="J188" s="51">
        <v>150.76</v>
      </c>
      <c r="K188" s="52">
        <v>288</v>
      </c>
      <c r="L188" s="51">
        <v>40.06</v>
      </c>
    </row>
    <row r="189" spans="1:12" ht="15" x14ac:dyDescent="0.25">
      <c r="A189" s="25"/>
      <c r="B189" s="16"/>
      <c r="C189" s="11"/>
      <c r="D189" s="7" t="s">
        <v>29</v>
      </c>
      <c r="E189" s="50" t="s">
        <v>71</v>
      </c>
      <c r="F189" s="51">
        <v>150</v>
      </c>
      <c r="G189" s="51">
        <v>5.49</v>
      </c>
      <c r="H189" s="51">
        <v>4.5</v>
      </c>
      <c r="I189" s="51">
        <v>26.4</v>
      </c>
      <c r="J189" s="51">
        <v>227.49</v>
      </c>
      <c r="K189" s="52">
        <v>309</v>
      </c>
      <c r="L189" s="51">
        <v>18.059999999999999</v>
      </c>
    </row>
    <row r="190" spans="1:12" ht="15" x14ac:dyDescent="0.25">
      <c r="A190" s="25"/>
      <c r="B190" s="16"/>
      <c r="C190" s="11"/>
      <c r="D190" s="7" t="s">
        <v>30</v>
      </c>
      <c r="E190" s="50" t="s">
        <v>72</v>
      </c>
      <c r="F190" s="51">
        <v>200</v>
      </c>
      <c r="G190" s="51">
        <v>0.06</v>
      </c>
      <c r="H190" s="51">
        <v>0.06</v>
      </c>
      <c r="I190" s="51">
        <v>29</v>
      </c>
      <c r="J190" s="51">
        <v>108</v>
      </c>
      <c r="K190" s="52">
        <v>349</v>
      </c>
      <c r="L190" s="51">
        <v>11.58</v>
      </c>
    </row>
    <row r="191" spans="1:12" ht="15" x14ac:dyDescent="0.25">
      <c r="A191" s="25"/>
      <c r="B191" s="16"/>
      <c r="C191" s="11"/>
      <c r="D191" s="7" t="s">
        <v>31</v>
      </c>
      <c r="E191" s="50"/>
      <c r="F191" s="51">
        <v>50</v>
      </c>
      <c r="G191" s="51">
        <v>4</v>
      </c>
      <c r="H191" s="51">
        <v>1.2</v>
      </c>
      <c r="I191" s="51">
        <v>24</v>
      </c>
      <c r="J191" s="51">
        <v>120</v>
      </c>
      <c r="K191" s="52"/>
      <c r="L191" s="51">
        <v>5.0999999999999996</v>
      </c>
    </row>
    <row r="192" spans="1:12" ht="15" x14ac:dyDescent="0.25">
      <c r="A192" s="25"/>
      <c r="B192" s="16"/>
      <c r="C192" s="11"/>
      <c r="D192" s="7" t="s">
        <v>32</v>
      </c>
      <c r="E192" s="50"/>
      <c r="F192" s="51">
        <v>50</v>
      </c>
      <c r="G192" s="51">
        <v>2.38</v>
      </c>
      <c r="H192" s="51">
        <v>1.5</v>
      </c>
      <c r="I192" s="51">
        <v>24.9</v>
      </c>
      <c r="J192" s="51">
        <v>107</v>
      </c>
      <c r="K192" s="52"/>
      <c r="L192" s="51">
        <v>2.88</v>
      </c>
    </row>
    <row r="193" spans="1:12" ht="15" x14ac:dyDescent="0.25">
      <c r="A193" s="25"/>
      <c r="B193" s="16"/>
      <c r="C193" s="11"/>
      <c r="D193" s="6"/>
      <c r="E193" s="50" t="s">
        <v>82</v>
      </c>
      <c r="F193" s="51">
        <v>20</v>
      </c>
      <c r="G193" s="51">
        <v>2.4</v>
      </c>
      <c r="H193" s="51">
        <v>0.4</v>
      </c>
      <c r="I193" s="51">
        <v>12.6</v>
      </c>
      <c r="J193" s="51">
        <v>63</v>
      </c>
      <c r="K193" s="52">
        <v>371</v>
      </c>
      <c r="L193" s="51">
        <v>4.08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670</v>
      </c>
      <c r="G195" s="21">
        <f t="shared" ref="G195" si="120">SUM(G186:G194)</f>
        <v>29.349999999999994</v>
      </c>
      <c r="H195" s="21">
        <f t="shared" ref="H195" si="121">SUM(H186:H194)</f>
        <v>24.909999999999997</v>
      </c>
      <c r="I195" s="21">
        <f t="shared" ref="I195" si="122">SUM(I186:I194)</f>
        <v>179.3</v>
      </c>
      <c r="J195" s="21">
        <f t="shared" ref="J195" si="123">SUM(J186:J194)</f>
        <v>949.05</v>
      </c>
      <c r="K195" s="27"/>
      <c r="L195" s="21">
        <f t="shared" ref="L195" ca="1" si="124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118</v>
      </c>
      <c r="F196" s="51">
        <v>30</v>
      </c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 t="s">
        <v>101</v>
      </c>
      <c r="F197" s="51">
        <v>180</v>
      </c>
      <c r="G197" s="51">
        <v>0.9</v>
      </c>
      <c r="H197" s="51">
        <v>0.18</v>
      </c>
      <c r="I197" s="51">
        <v>21.96</v>
      </c>
      <c r="J197" s="51">
        <v>91.44</v>
      </c>
      <c r="K197" s="52">
        <v>389</v>
      </c>
      <c r="L197" s="51">
        <v>20</v>
      </c>
    </row>
    <row r="198" spans="1:12" ht="15" x14ac:dyDescent="0.25">
      <c r="A198" s="25"/>
      <c r="B198" s="16"/>
      <c r="C198" s="11"/>
      <c r="D198" s="6" t="s">
        <v>102</v>
      </c>
      <c r="E198" s="50" t="s">
        <v>103</v>
      </c>
      <c r="F198" s="51">
        <v>1</v>
      </c>
      <c r="G198" s="51">
        <v>0.8</v>
      </c>
      <c r="H198" s="51">
        <v>0.8</v>
      </c>
      <c r="I198" s="51">
        <v>19.600000000000001</v>
      </c>
      <c r="J198" s="51">
        <v>94</v>
      </c>
      <c r="K198" s="52"/>
      <c r="L198" s="51">
        <v>27</v>
      </c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211</v>
      </c>
      <c r="G200" s="21">
        <f t="shared" ref="G200" si="125">SUM(G196:G199)</f>
        <v>1.7000000000000002</v>
      </c>
      <c r="H200" s="21">
        <f t="shared" ref="H200" si="126">SUM(H196:H199)</f>
        <v>0.98</v>
      </c>
      <c r="I200" s="21">
        <f t="shared" ref="I200" si="127">SUM(I196:I199)</f>
        <v>41.56</v>
      </c>
      <c r="J200" s="21">
        <f t="shared" ref="J200" si="128">SUM(J196:J199)</f>
        <v>185.44</v>
      </c>
      <c r="K200" s="27"/>
      <c r="L200" s="21">
        <f t="shared" ref="L200" ca="1" si="129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 t="s">
        <v>119</v>
      </c>
      <c r="F201" s="51" t="s">
        <v>54</v>
      </c>
      <c r="G201" s="51">
        <v>40.61</v>
      </c>
      <c r="H201" s="51">
        <v>32.81</v>
      </c>
      <c r="I201" s="51">
        <v>9.36</v>
      </c>
      <c r="J201" s="51">
        <v>462.5</v>
      </c>
      <c r="K201" s="52">
        <v>255</v>
      </c>
      <c r="L201" s="51">
        <v>60.74</v>
      </c>
    </row>
    <row r="202" spans="1:12" ht="15" x14ac:dyDescent="0.25">
      <c r="A202" s="25"/>
      <c r="B202" s="16"/>
      <c r="C202" s="11"/>
      <c r="D202" s="7" t="s">
        <v>29</v>
      </c>
      <c r="E202" s="50" t="s">
        <v>98</v>
      </c>
      <c r="F202" s="51">
        <v>150</v>
      </c>
      <c r="G202" s="51">
        <v>3.6</v>
      </c>
      <c r="H202" s="51">
        <v>4.75</v>
      </c>
      <c r="I202" s="51">
        <v>52.4</v>
      </c>
      <c r="J202" s="51">
        <v>255.83</v>
      </c>
      <c r="K202" s="52">
        <v>305</v>
      </c>
      <c r="L202" s="51">
        <v>15.71</v>
      </c>
    </row>
    <row r="203" spans="1:12" ht="15" x14ac:dyDescent="0.25">
      <c r="A203" s="25"/>
      <c r="B203" s="16"/>
      <c r="C203" s="11"/>
      <c r="D203" s="7" t="s">
        <v>30</v>
      </c>
      <c r="E203" s="50" t="s">
        <v>56</v>
      </c>
      <c r="F203" s="51">
        <v>200</v>
      </c>
      <c r="G203" s="51">
        <v>0.1</v>
      </c>
      <c r="H203" s="51">
        <v>0.06</v>
      </c>
      <c r="I203" s="51">
        <v>15</v>
      </c>
      <c r="J203" s="51">
        <v>60</v>
      </c>
      <c r="K203" s="52">
        <v>376</v>
      </c>
      <c r="L203" s="51">
        <v>4.38</v>
      </c>
    </row>
    <row r="204" spans="1:12" ht="15" x14ac:dyDescent="0.25">
      <c r="A204" s="25"/>
      <c r="B204" s="16"/>
      <c r="C204" s="11"/>
      <c r="D204" s="7" t="s">
        <v>22</v>
      </c>
      <c r="E204" s="50" t="s">
        <v>50</v>
      </c>
      <c r="F204" s="51">
        <v>50</v>
      </c>
      <c r="G204" s="51">
        <v>4</v>
      </c>
      <c r="H204" s="51">
        <v>1.2</v>
      </c>
      <c r="I204" s="51">
        <v>24</v>
      </c>
      <c r="J204" s="51">
        <v>120</v>
      </c>
      <c r="K204" s="52"/>
      <c r="L204" s="51">
        <v>5.0999999999999996</v>
      </c>
    </row>
    <row r="205" spans="1:12" ht="15" x14ac:dyDescent="0.25">
      <c r="A205" s="25"/>
      <c r="B205" s="16"/>
      <c r="C205" s="11"/>
      <c r="D205" s="6"/>
      <c r="E205" s="50" t="s">
        <v>61</v>
      </c>
      <c r="F205" s="51">
        <v>50</v>
      </c>
      <c r="G205" s="51">
        <v>2.38</v>
      </c>
      <c r="H205" s="51">
        <v>1.5</v>
      </c>
      <c r="I205" s="51">
        <v>24.9</v>
      </c>
      <c r="J205" s="51">
        <v>107</v>
      </c>
      <c r="K205" s="52"/>
      <c r="L205" s="51">
        <v>2.88</v>
      </c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450</v>
      </c>
      <c r="G207" s="21">
        <f t="shared" ref="G207" si="130">SUM(G201:G206)</f>
        <v>50.690000000000005</v>
      </c>
      <c r="H207" s="21">
        <f t="shared" ref="H207" si="131">SUM(H201:H206)</f>
        <v>40.320000000000007</v>
      </c>
      <c r="I207" s="21">
        <f t="shared" ref="I207" si="132">SUM(I201:I206)</f>
        <v>125.66</v>
      </c>
      <c r="J207" s="21">
        <f t="shared" ref="J207" si="133">SUM(J201:J206)</f>
        <v>1005.33</v>
      </c>
      <c r="K207" s="27"/>
      <c r="L207" s="21">
        <f t="shared" ref="L207" ca="1" si="134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 t="s">
        <v>120</v>
      </c>
      <c r="F208" s="51">
        <v>200</v>
      </c>
      <c r="G208" s="51">
        <v>5.6</v>
      </c>
      <c r="H208" s="51">
        <v>6.4</v>
      </c>
      <c r="I208" s="51">
        <v>9.4</v>
      </c>
      <c r="J208" s="51">
        <v>116</v>
      </c>
      <c r="K208" s="52">
        <v>385</v>
      </c>
      <c r="L208" s="51">
        <v>23.63</v>
      </c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200</v>
      </c>
      <c r="G214" s="21">
        <f t="shared" ref="G214" si="135">SUM(G208:G213)</f>
        <v>5.6</v>
      </c>
      <c r="H214" s="21">
        <f t="shared" ref="H214" si="136">SUM(H208:H213)</f>
        <v>6.4</v>
      </c>
      <c r="I214" s="21">
        <f t="shared" ref="I214" si="137">SUM(I208:I213)</f>
        <v>9.4</v>
      </c>
      <c r="J214" s="21">
        <f t="shared" ref="J214" si="138">SUM(J208:J213)</f>
        <v>116</v>
      </c>
      <c r="K214" s="27"/>
      <c r="L214" s="21">
        <f t="shared" ref="L214" ca="1" si="139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1851</v>
      </c>
      <c r="G215" s="34">
        <f t="shared" ref="G215" si="140">G181+G185+G195+G200+G207+G214</f>
        <v>102.41</v>
      </c>
      <c r="H215" s="34">
        <f t="shared" ref="H215" si="141">H181+H185+H195+H200+H207+H214</f>
        <v>22852.79</v>
      </c>
      <c r="I215" s="34">
        <f t="shared" ref="I215" si="142">I181+I185+I195+I200+I207+I214</f>
        <v>457.35</v>
      </c>
      <c r="J215" s="34">
        <f t="shared" ref="J215" si="143">J181+J185+J195+J200+J207+J214</f>
        <v>2926.89</v>
      </c>
      <c r="K215" s="35"/>
      <c r="L215" s="34">
        <f t="shared" ref="L215" ca="1" si="144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5">SUM(G216:G222)</f>
        <v>0</v>
      </c>
      <c r="H223" s="21">
        <f t="shared" ref="H223" si="146">SUM(H216:H222)</f>
        <v>0</v>
      </c>
      <c r="I223" s="21">
        <f t="shared" ref="I223" si="147">SUM(I216:I222)</f>
        <v>0</v>
      </c>
      <c r="J223" s="21">
        <f t="shared" ref="J223" si="148">SUM(J216:J222)</f>
        <v>0</v>
      </c>
      <c r="K223" s="27"/>
      <c r="L223" s="21">
        <f t="shared" ref="L223:L265" si="149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0">SUM(G224:G226)</f>
        <v>0</v>
      </c>
      <c r="H227" s="21">
        <f t="shared" ref="H227" si="151">SUM(H224:H226)</f>
        <v>0</v>
      </c>
      <c r="I227" s="21">
        <f t="shared" ref="I227" si="152">SUM(I224:I226)</f>
        <v>0</v>
      </c>
      <c r="J227" s="21">
        <f t="shared" ref="J227" si="153">SUM(J224:J226)</f>
        <v>0</v>
      </c>
      <c r="K227" s="27"/>
      <c r="L227" s="21">
        <f t="shared" ref="L227" ca="1" si="154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5">SUM(G228:G236)</f>
        <v>0</v>
      </c>
      <c r="H237" s="21">
        <f t="shared" ref="H237" si="156">SUM(H228:H236)</f>
        <v>0</v>
      </c>
      <c r="I237" s="21">
        <f t="shared" ref="I237" si="157">SUM(I228:I236)</f>
        <v>0</v>
      </c>
      <c r="J237" s="21">
        <f t="shared" ref="J237" si="158">SUM(J228:J236)</f>
        <v>0</v>
      </c>
      <c r="K237" s="27"/>
      <c r="L237" s="21">
        <f t="shared" ref="L237" ca="1" si="159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0">SUM(G238:G241)</f>
        <v>0</v>
      </c>
      <c r="H242" s="21">
        <f t="shared" ref="H242" si="161">SUM(H238:H241)</f>
        <v>0</v>
      </c>
      <c r="I242" s="21">
        <f t="shared" ref="I242" si="162">SUM(I238:I241)</f>
        <v>0</v>
      </c>
      <c r="J242" s="21">
        <f t="shared" ref="J242" si="163">SUM(J238:J241)</f>
        <v>0</v>
      </c>
      <c r="K242" s="27"/>
      <c r="L242" s="21">
        <f t="shared" ref="L242" ca="1" si="164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5">SUM(G243:G248)</f>
        <v>0</v>
      </c>
      <c r="H249" s="21">
        <f t="shared" ref="H249" si="166">SUM(H243:H248)</f>
        <v>0</v>
      </c>
      <c r="I249" s="21">
        <f t="shared" ref="I249" si="167">SUM(I243:I248)</f>
        <v>0</v>
      </c>
      <c r="J249" s="21">
        <f t="shared" ref="J249" si="168">SUM(J243:J248)</f>
        <v>0</v>
      </c>
      <c r="K249" s="27"/>
      <c r="L249" s="21">
        <f t="shared" ref="L249" ca="1" si="169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0">SUM(G250:G255)</f>
        <v>0</v>
      </c>
      <c r="H256" s="21">
        <f t="shared" ref="H256" si="171">SUM(H250:H255)</f>
        <v>0</v>
      </c>
      <c r="I256" s="21">
        <f t="shared" ref="I256" si="172">SUM(I250:I255)</f>
        <v>0</v>
      </c>
      <c r="J256" s="21">
        <f t="shared" ref="J256" si="173">SUM(J250:J255)</f>
        <v>0</v>
      </c>
      <c r="K256" s="27"/>
      <c r="L256" s="21">
        <f t="shared" ref="L256" ca="1" si="174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5">G223+G227+G237+G242+G249+G256</f>
        <v>0</v>
      </c>
      <c r="H257" s="34">
        <f t="shared" ref="H257" si="176">H223+H227+H237+H242+H249+H256</f>
        <v>0</v>
      </c>
      <c r="I257" s="34">
        <f t="shared" ref="I257" si="177">I223+I227+I237+I242+I249+I256</f>
        <v>0</v>
      </c>
      <c r="J257" s="34">
        <f t="shared" ref="J257" si="178">J223+J227+J237+J242+J249+J256</f>
        <v>0</v>
      </c>
      <c r="K257" s="35"/>
      <c r="L257" s="34">
        <f t="shared" ref="L257" ca="1" si="179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0">SUM(G258:G264)</f>
        <v>0</v>
      </c>
      <c r="H265" s="21">
        <f t="shared" ref="H265" si="181">SUM(H258:H264)</f>
        <v>0</v>
      </c>
      <c r="I265" s="21">
        <f t="shared" ref="I265" si="182">SUM(I258:I264)</f>
        <v>0</v>
      </c>
      <c r="J265" s="21">
        <f t="shared" ref="J265" si="183">SUM(J258:J264)</f>
        <v>0</v>
      </c>
      <c r="K265" s="27"/>
      <c r="L265" s="21">
        <f t="shared" si="149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4">SUM(G266:G268)</f>
        <v>0</v>
      </c>
      <c r="H269" s="21">
        <f t="shared" ref="H269" si="185">SUM(H266:H268)</f>
        <v>0</v>
      </c>
      <c r="I269" s="21">
        <f t="shared" ref="I269" si="186">SUM(I266:I268)</f>
        <v>0</v>
      </c>
      <c r="J269" s="21">
        <f t="shared" ref="J269" si="187">SUM(J266:J268)</f>
        <v>0</v>
      </c>
      <c r="K269" s="27"/>
      <c r="L269" s="21">
        <f t="shared" ref="L269" ca="1" si="188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89">SUM(G270:G278)</f>
        <v>0</v>
      </c>
      <c r="H279" s="21">
        <f t="shared" ref="H279" si="190">SUM(H270:H278)</f>
        <v>0</v>
      </c>
      <c r="I279" s="21">
        <f t="shared" ref="I279" si="191">SUM(I270:I278)</f>
        <v>0</v>
      </c>
      <c r="J279" s="21">
        <f t="shared" ref="J279" si="192">SUM(J270:J278)</f>
        <v>0</v>
      </c>
      <c r="K279" s="27"/>
      <c r="L279" s="21">
        <f t="shared" ref="L279" ca="1" si="193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4">SUM(G280:G283)</f>
        <v>0</v>
      </c>
      <c r="H284" s="21">
        <f t="shared" ref="H284" si="195">SUM(H280:H283)</f>
        <v>0</v>
      </c>
      <c r="I284" s="21">
        <f t="shared" ref="I284" si="196">SUM(I280:I283)</f>
        <v>0</v>
      </c>
      <c r="J284" s="21">
        <f t="shared" ref="J284" si="197">SUM(J280:J283)</f>
        <v>0</v>
      </c>
      <c r="K284" s="27"/>
      <c r="L284" s="21">
        <f t="shared" ref="L284" ca="1" si="198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199">SUM(G285:G290)</f>
        <v>0</v>
      </c>
      <c r="H291" s="21">
        <f t="shared" ref="H291" si="200">SUM(H285:H290)</f>
        <v>0</v>
      </c>
      <c r="I291" s="21">
        <f t="shared" ref="I291" si="201">SUM(I285:I290)</f>
        <v>0</v>
      </c>
      <c r="J291" s="21">
        <f t="shared" ref="J291" si="202">SUM(J285:J290)</f>
        <v>0</v>
      </c>
      <c r="K291" s="27"/>
      <c r="L291" s="21">
        <f t="shared" ref="L291" ca="1" si="203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4">SUM(G292:G297)</f>
        <v>0</v>
      </c>
      <c r="H298" s="21">
        <f t="shared" ref="H298" si="205">SUM(H292:H297)</f>
        <v>0</v>
      </c>
      <c r="I298" s="21">
        <f t="shared" ref="I298" si="206">SUM(I292:I297)</f>
        <v>0</v>
      </c>
      <c r="J298" s="21">
        <f t="shared" ref="J298" si="207">SUM(J292:J297)</f>
        <v>0</v>
      </c>
      <c r="K298" s="27"/>
      <c r="L298" s="21">
        <f t="shared" ref="L298" ca="1" si="208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09">G265+G269+G279+G284+G291+G298</f>
        <v>0</v>
      </c>
      <c r="H299" s="34">
        <f t="shared" ref="H299" si="210">H265+H269+H279+H284+H291+H298</f>
        <v>0</v>
      </c>
      <c r="I299" s="34">
        <f t="shared" ref="I299" si="211">I265+I269+I279+I284+I291+I298</f>
        <v>0</v>
      </c>
      <c r="J299" s="34">
        <f t="shared" ref="J299" si="212">J265+J269+J279+J284+J291+J298</f>
        <v>0</v>
      </c>
      <c r="K299" s="35"/>
      <c r="L299" s="34">
        <f t="shared" ref="L299" ca="1" si="213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121</v>
      </c>
      <c r="F300" s="48" t="s">
        <v>47</v>
      </c>
      <c r="G300" s="48">
        <v>12.68</v>
      </c>
      <c r="H300" s="48">
        <v>13.68</v>
      </c>
      <c r="I300" s="48">
        <v>63.45</v>
      </c>
      <c r="J300" s="48">
        <v>302.58</v>
      </c>
      <c r="K300" s="49">
        <v>174</v>
      </c>
      <c r="L300" s="48">
        <v>24.19</v>
      </c>
    </row>
    <row r="301" spans="1:12" ht="15" x14ac:dyDescent="0.25">
      <c r="A301" s="25"/>
      <c r="B301" s="16"/>
      <c r="C301" s="11"/>
      <c r="D301" s="6"/>
      <c r="E301" s="50" t="s">
        <v>68</v>
      </c>
      <c r="F301" s="51">
        <v>20</v>
      </c>
      <c r="G301" s="51">
        <v>5.28</v>
      </c>
      <c r="H301" s="51">
        <v>5.32</v>
      </c>
      <c r="I301" s="51"/>
      <c r="J301" s="51">
        <v>68.72</v>
      </c>
      <c r="K301" s="52">
        <v>15</v>
      </c>
      <c r="L301" s="51">
        <v>19.440000000000001</v>
      </c>
    </row>
    <row r="302" spans="1:12" ht="15" x14ac:dyDescent="0.25">
      <c r="A302" s="25"/>
      <c r="B302" s="16"/>
      <c r="C302" s="11"/>
      <c r="D302" s="7" t="s">
        <v>21</v>
      </c>
      <c r="E302" s="50" t="s">
        <v>49</v>
      </c>
      <c r="F302" s="51">
        <v>200</v>
      </c>
      <c r="G302" s="51">
        <v>3.17</v>
      </c>
      <c r="H302" s="51">
        <v>2.68</v>
      </c>
      <c r="I302" s="51">
        <v>15.96</v>
      </c>
      <c r="J302" s="51">
        <v>101</v>
      </c>
      <c r="K302" s="52">
        <v>379</v>
      </c>
      <c r="L302" s="51">
        <v>19.68</v>
      </c>
    </row>
    <row r="303" spans="1:12" ht="15" x14ac:dyDescent="0.25">
      <c r="A303" s="25"/>
      <c r="B303" s="16"/>
      <c r="C303" s="11"/>
      <c r="D303" s="7" t="s">
        <v>22</v>
      </c>
      <c r="E303" s="50"/>
      <c r="F303" s="51">
        <v>50</v>
      </c>
      <c r="G303" s="51">
        <v>4</v>
      </c>
      <c r="H303" s="51">
        <v>1.2</v>
      </c>
      <c r="I303" s="51">
        <v>24</v>
      </c>
      <c r="J303" s="51">
        <v>120</v>
      </c>
      <c r="K303" s="52"/>
      <c r="L303" s="51">
        <v>5.0999999999999996</v>
      </c>
    </row>
    <row r="304" spans="1:12" ht="15" x14ac:dyDescent="0.25">
      <c r="A304" s="25"/>
      <c r="B304" s="16"/>
      <c r="C304" s="11"/>
      <c r="D304" s="7" t="s">
        <v>23</v>
      </c>
      <c r="E304" s="50"/>
      <c r="F304" s="60"/>
      <c r="G304" s="60"/>
      <c r="H304" s="60"/>
      <c r="I304" s="60"/>
      <c r="J304" s="60"/>
      <c r="K304" s="60"/>
      <c r="L304" s="60"/>
    </row>
    <row r="305" spans="1:12" ht="15" x14ac:dyDescent="0.25">
      <c r="A305" s="25"/>
      <c r="B305" s="16"/>
      <c r="C305" s="11"/>
      <c r="D305" s="6" t="s">
        <v>22</v>
      </c>
      <c r="E305" s="50" t="s">
        <v>61</v>
      </c>
      <c r="F305" s="51">
        <v>30</v>
      </c>
      <c r="G305" s="51">
        <v>1.43</v>
      </c>
      <c r="H305" s="51">
        <v>0.9</v>
      </c>
      <c r="I305" s="51">
        <v>14.94</v>
      </c>
      <c r="J305" s="51">
        <v>64.2</v>
      </c>
      <c r="K305" s="52"/>
      <c r="L305" s="51">
        <v>3.84</v>
      </c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300</v>
      </c>
      <c r="G307" s="21">
        <f t="shared" ref="G307" si="214">SUM(G300:G306)</f>
        <v>26.560000000000002</v>
      </c>
      <c r="H307" s="21">
        <f t="shared" ref="H307" si="215">SUM(H300:H306)</f>
        <v>23.779999999999998</v>
      </c>
      <c r="I307" s="21">
        <f t="shared" ref="I307" si="216">SUM(I300:I306)</f>
        <v>118.35</v>
      </c>
      <c r="J307" s="21">
        <f t="shared" ref="J307" si="217">SUM(J300:J306)</f>
        <v>656.5</v>
      </c>
      <c r="K307" s="27"/>
      <c r="L307" s="21">
        <f t="shared" ref="L307:L349" si="218">SUM(L300:L306)</f>
        <v>72.25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19">SUM(G308:G310)</f>
        <v>0</v>
      </c>
      <c r="H311" s="21">
        <f t="shared" ref="H311" si="220">SUM(H308:H310)</f>
        <v>0</v>
      </c>
      <c r="I311" s="21">
        <f t="shared" ref="I311" si="221">SUM(I308:I310)</f>
        <v>0</v>
      </c>
      <c r="J311" s="21">
        <f t="shared" ref="J311" si="222">SUM(J308:J310)</f>
        <v>0</v>
      </c>
      <c r="K311" s="27"/>
      <c r="L311" s="21">
        <f t="shared" ref="L311" ca="1" si="223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84</v>
      </c>
      <c r="F313" s="51">
        <v>200</v>
      </c>
      <c r="G313" s="51">
        <v>1.22</v>
      </c>
      <c r="H313" s="51">
        <v>3.84</v>
      </c>
      <c r="I313" s="51">
        <v>7.04</v>
      </c>
      <c r="J313" s="51">
        <v>73.27</v>
      </c>
      <c r="K313" s="52">
        <v>99</v>
      </c>
      <c r="L313" s="51">
        <v>18.78</v>
      </c>
    </row>
    <row r="314" spans="1:12" ht="15" x14ac:dyDescent="0.25">
      <c r="A314" s="25"/>
      <c r="B314" s="16"/>
      <c r="C314" s="11"/>
      <c r="D314" s="7" t="s">
        <v>28</v>
      </c>
      <c r="E314" s="50" t="s">
        <v>70</v>
      </c>
      <c r="F314" s="51">
        <v>90</v>
      </c>
      <c r="G314" s="51">
        <v>12.24</v>
      </c>
      <c r="H314" s="51">
        <v>22.86</v>
      </c>
      <c r="I314" s="51">
        <v>23.67</v>
      </c>
      <c r="J314" s="51">
        <v>320.39999999999998</v>
      </c>
      <c r="K314" s="52">
        <v>268.04000000000002</v>
      </c>
      <c r="L314" s="51">
        <v>59.02</v>
      </c>
    </row>
    <row r="315" spans="1:12" ht="15" x14ac:dyDescent="0.25">
      <c r="A315" s="25"/>
      <c r="B315" s="16"/>
      <c r="C315" s="11"/>
      <c r="D315" s="7" t="s">
        <v>29</v>
      </c>
      <c r="E315" s="50" t="s">
        <v>55</v>
      </c>
      <c r="F315" s="51">
        <v>150</v>
      </c>
      <c r="G315" s="51">
        <v>11.63</v>
      </c>
      <c r="H315" s="51">
        <v>9.68</v>
      </c>
      <c r="I315" s="51">
        <v>62.9</v>
      </c>
      <c r="J315" s="51">
        <v>385.19</v>
      </c>
      <c r="K315" s="52">
        <v>171</v>
      </c>
      <c r="L315" s="51">
        <v>18.16</v>
      </c>
    </row>
    <row r="316" spans="1:12" ht="15" x14ac:dyDescent="0.25">
      <c r="A316" s="25"/>
      <c r="B316" s="16"/>
      <c r="C316" s="11"/>
      <c r="D316" s="7" t="s">
        <v>30</v>
      </c>
      <c r="E316" s="50" t="s">
        <v>56</v>
      </c>
      <c r="F316" s="51">
        <v>200</v>
      </c>
      <c r="G316" s="51">
        <v>0.1</v>
      </c>
      <c r="H316" s="51">
        <v>0.06</v>
      </c>
      <c r="I316" s="51">
        <v>15</v>
      </c>
      <c r="J316" s="51">
        <v>60</v>
      </c>
      <c r="K316" s="52">
        <v>376</v>
      </c>
      <c r="L316" s="51">
        <v>4.38</v>
      </c>
    </row>
    <row r="317" spans="1:12" ht="15" x14ac:dyDescent="0.25">
      <c r="A317" s="25"/>
      <c r="B317" s="16"/>
      <c r="C317" s="11"/>
      <c r="D317" s="7" t="s">
        <v>31</v>
      </c>
      <c r="E317" s="50"/>
      <c r="F317" s="51">
        <v>50</v>
      </c>
      <c r="G317" s="51">
        <v>4</v>
      </c>
      <c r="H317" s="51">
        <v>1.2</v>
      </c>
      <c r="I317" s="51">
        <v>24</v>
      </c>
      <c r="J317" s="51">
        <v>120</v>
      </c>
      <c r="K317" s="52"/>
      <c r="L317" s="51">
        <v>5.0999999999999996</v>
      </c>
    </row>
    <row r="318" spans="1:12" ht="15" x14ac:dyDescent="0.25">
      <c r="A318" s="25"/>
      <c r="B318" s="16"/>
      <c r="C318" s="11"/>
      <c r="D318" s="7" t="s">
        <v>32</v>
      </c>
      <c r="E318" s="50"/>
      <c r="F318" s="51">
        <v>50</v>
      </c>
      <c r="G318" s="51">
        <v>2.38</v>
      </c>
      <c r="H318" s="51">
        <v>1.5</v>
      </c>
      <c r="I318" s="51">
        <v>24.9</v>
      </c>
      <c r="J318" s="51">
        <v>107</v>
      </c>
      <c r="K318" s="52"/>
      <c r="L318" s="51">
        <v>2.88</v>
      </c>
    </row>
    <row r="319" spans="1:12" ht="15" x14ac:dyDescent="0.25">
      <c r="A319" s="25"/>
      <c r="B319" s="16"/>
      <c r="C319" s="11"/>
      <c r="D319" s="6"/>
      <c r="E319" s="50" t="s">
        <v>85</v>
      </c>
      <c r="F319" s="51">
        <v>20</v>
      </c>
      <c r="G319" s="51">
        <v>0.19</v>
      </c>
      <c r="H319" s="51">
        <v>1.04</v>
      </c>
      <c r="I319" s="51">
        <v>1.48</v>
      </c>
      <c r="J319" s="51">
        <v>16.899999999999999</v>
      </c>
      <c r="K319" s="52">
        <v>326</v>
      </c>
      <c r="L319" s="51">
        <v>2.99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760</v>
      </c>
      <c r="G321" s="21">
        <f t="shared" ref="G321" si="224">SUM(G312:G320)</f>
        <v>31.760000000000005</v>
      </c>
      <c r="H321" s="21">
        <f t="shared" ref="H321" si="225">SUM(H312:H320)</f>
        <v>40.18</v>
      </c>
      <c r="I321" s="21">
        <f t="shared" ref="I321" si="226">SUM(I312:I320)</f>
        <v>158.99</v>
      </c>
      <c r="J321" s="21">
        <f t="shared" ref="J321" si="227">SUM(J312:J320)</f>
        <v>1082.76</v>
      </c>
      <c r="K321" s="27"/>
      <c r="L321" s="21">
        <f t="shared" ref="L321" ca="1" si="228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122</v>
      </c>
      <c r="F322" s="51">
        <v>75</v>
      </c>
      <c r="G322" s="51">
        <v>4.2</v>
      </c>
      <c r="H322" s="51">
        <v>1.61</v>
      </c>
      <c r="I322" s="51">
        <v>35.4</v>
      </c>
      <c r="J322" s="51">
        <v>173</v>
      </c>
      <c r="K322" s="52">
        <v>406</v>
      </c>
      <c r="L322" s="51">
        <v>25.33</v>
      </c>
    </row>
    <row r="323" spans="1:12" ht="15" x14ac:dyDescent="0.25">
      <c r="A323" s="25"/>
      <c r="B323" s="16"/>
      <c r="C323" s="11"/>
      <c r="D323" s="12" t="s">
        <v>30</v>
      </c>
      <c r="E323" s="50" t="s">
        <v>101</v>
      </c>
      <c r="F323" s="51">
        <v>180</v>
      </c>
      <c r="G323" s="51">
        <v>0.9</v>
      </c>
      <c r="H323" s="51">
        <v>0.18</v>
      </c>
      <c r="I323" s="51">
        <v>21.96</v>
      </c>
      <c r="J323" s="51">
        <v>91.44</v>
      </c>
      <c r="K323" s="52">
        <v>389</v>
      </c>
      <c r="L323" s="51">
        <v>20</v>
      </c>
    </row>
    <row r="324" spans="1:12" ht="15" x14ac:dyDescent="0.25">
      <c r="A324" s="25"/>
      <c r="B324" s="16"/>
      <c r="C324" s="11"/>
      <c r="D324" s="6" t="s">
        <v>102</v>
      </c>
      <c r="E324" s="50" t="s">
        <v>123</v>
      </c>
      <c r="F324" s="51">
        <v>1</v>
      </c>
      <c r="G324" s="51">
        <v>0.8</v>
      </c>
      <c r="H324" s="51">
        <v>0.8</v>
      </c>
      <c r="I324" s="51">
        <v>19.600000000000001</v>
      </c>
      <c r="J324" s="51">
        <v>94</v>
      </c>
      <c r="K324" s="52"/>
      <c r="L324" s="51">
        <v>27</v>
      </c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256</v>
      </c>
      <c r="G326" s="21">
        <f t="shared" ref="G326" si="229">SUM(G322:G325)</f>
        <v>5.9</v>
      </c>
      <c r="H326" s="21">
        <f t="shared" ref="H326" si="230">SUM(H322:H325)</f>
        <v>2.59</v>
      </c>
      <c r="I326" s="21">
        <f t="shared" ref="I326" si="231">SUM(I322:I325)</f>
        <v>76.960000000000008</v>
      </c>
      <c r="J326" s="21">
        <f t="shared" ref="J326" si="232">SUM(J322:J325)</f>
        <v>358.44</v>
      </c>
      <c r="K326" s="27"/>
      <c r="L326" s="21">
        <f t="shared" ref="L326" ca="1" si="233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83</v>
      </c>
      <c r="F327" s="51" t="s">
        <v>54</v>
      </c>
      <c r="G327" s="51">
        <v>10.62</v>
      </c>
      <c r="H327" s="51">
        <v>10.050000000000001</v>
      </c>
      <c r="I327" s="51">
        <v>9.5</v>
      </c>
      <c r="J327" s="51">
        <v>150.76</v>
      </c>
      <c r="K327" s="52">
        <v>288</v>
      </c>
      <c r="L327" s="51">
        <v>40.06</v>
      </c>
    </row>
    <row r="328" spans="1:12" ht="15" x14ac:dyDescent="0.25">
      <c r="A328" s="25"/>
      <c r="B328" s="16"/>
      <c r="C328" s="11"/>
      <c r="D328" s="7" t="s">
        <v>29</v>
      </c>
      <c r="E328" s="50" t="s">
        <v>71</v>
      </c>
      <c r="F328" s="51">
        <v>150</v>
      </c>
      <c r="G328" s="51">
        <v>5.49</v>
      </c>
      <c r="H328" s="51">
        <v>4.5</v>
      </c>
      <c r="I328" s="51">
        <v>26.4</v>
      </c>
      <c r="J328" s="51">
        <v>227.49</v>
      </c>
      <c r="K328" s="52">
        <v>309</v>
      </c>
      <c r="L328" s="51">
        <v>18.059999999999999</v>
      </c>
    </row>
    <row r="329" spans="1:12" ht="15" x14ac:dyDescent="0.25">
      <c r="A329" s="25"/>
      <c r="B329" s="16"/>
      <c r="C329" s="11"/>
      <c r="D329" s="7" t="s">
        <v>30</v>
      </c>
      <c r="E329" s="50" t="s">
        <v>72</v>
      </c>
      <c r="F329" s="51">
        <v>200</v>
      </c>
      <c r="G329" s="51">
        <v>0.06</v>
      </c>
      <c r="H329" s="51">
        <v>0.06</v>
      </c>
      <c r="I329" s="51">
        <v>29</v>
      </c>
      <c r="J329" s="51">
        <v>108</v>
      </c>
      <c r="K329" s="52">
        <v>349</v>
      </c>
      <c r="L329" s="51">
        <v>11.58</v>
      </c>
    </row>
    <row r="330" spans="1:12" ht="15" x14ac:dyDescent="0.25">
      <c r="A330" s="25"/>
      <c r="B330" s="16"/>
      <c r="C330" s="11"/>
      <c r="D330" s="7" t="s">
        <v>22</v>
      </c>
      <c r="E330" s="50" t="s">
        <v>50</v>
      </c>
      <c r="F330" s="51">
        <v>50</v>
      </c>
      <c r="G330" s="51">
        <v>4</v>
      </c>
      <c r="H330" s="51">
        <v>1.2</v>
      </c>
      <c r="I330" s="51">
        <v>24</v>
      </c>
      <c r="J330" s="51">
        <v>120</v>
      </c>
      <c r="K330" s="52"/>
      <c r="L330" s="51">
        <v>5.0999999999999996</v>
      </c>
    </row>
    <row r="331" spans="1:12" ht="15" x14ac:dyDescent="0.25">
      <c r="A331" s="25"/>
      <c r="B331" s="16"/>
      <c r="C331" s="11"/>
      <c r="D331" s="6"/>
      <c r="E331" s="50"/>
      <c r="F331" s="60"/>
      <c r="G331" s="60"/>
      <c r="H331" s="60"/>
      <c r="I331" s="60"/>
      <c r="J331" s="60"/>
      <c r="K331" s="60"/>
      <c r="L331" s="60"/>
    </row>
    <row r="332" spans="1:12" ht="15" x14ac:dyDescent="0.25">
      <c r="A332" s="25"/>
      <c r="B332" s="16"/>
      <c r="C332" s="11"/>
      <c r="D332" s="6"/>
      <c r="E332" s="50" t="s">
        <v>61</v>
      </c>
      <c r="F332" s="51">
        <v>50</v>
      </c>
      <c r="G332" s="51">
        <v>2.38</v>
      </c>
      <c r="H332" s="51">
        <v>1.5</v>
      </c>
      <c r="I332" s="51">
        <v>24.9</v>
      </c>
      <c r="J332" s="51">
        <v>107</v>
      </c>
      <c r="K332" s="52"/>
      <c r="L332" s="51">
        <v>2.88</v>
      </c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450</v>
      </c>
      <c r="G333" s="21">
        <f t="shared" ref="G333" si="234">SUM(G327:G332)</f>
        <v>22.549999999999997</v>
      </c>
      <c r="H333" s="21">
        <f t="shared" ref="H333" si="235">SUM(H327:H332)</f>
        <v>17.310000000000002</v>
      </c>
      <c r="I333" s="21">
        <f t="shared" ref="I333" si="236">SUM(I327:I332)</f>
        <v>113.80000000000001</v>
      </c>
      <c r="J333" s="21">
        <f t="shared" ref="J333" si="237">SUM(J327:J332)</f>
        <v>713.25</v>
      </c>
      <c r="K333" s="27"/>
      <c r="L333" s="21">
        <f t="shared" ref="L333" ca="1" si="238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 t="s">
        <v>104</v>
      </c>
      <c r="F334" s="51">
        <v>200</v>
      </c>
      <c r="G334" s="51">
        <v>5.8</v>
      </c>
      <c r="H334" s="51">
        <v>5</v>
      </c>
      <c r="I334" s="51">
        <v>8</v>
      </c>
      <c r="J334" s="51">
        <v>100</v>
      </c>
      <c r="K334" s="52"/>
      <c r="L334" s="51">
        <v>24.84</v>
      </c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200</v>
      </c>
      <c r="G340" s="21">
        <f t="shared" ref="G340" si="239">SUM(G334:G339)</f>
        <v>5.8</v>
      </c>
      <c r="H340" s="21">
        <f t="shared" ref="H340" si="240">SUM(H334:H339)</f>
        <v>5</v>
      </c>
      <c r="I340" s="21">
        <f t="shared" ref="I340" si="241">SUM(I334:I339)</f>
        <v>8</v>
      </c>
      <c r="J340" s="21">
        <f t="shared" ref="J340" si="242">SUM(J334:J339)</f>
        <v>100</v>
      </c>
      <c r="K340" s="27"/>
      <c r="L340" s="21">
        <f t="shared" ref="L340" ca="1" si="243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1966</v>
      </c>
      <c r="G341" s="34">
        <f t="shared" ref="G341" si="244">G307+G311+G321+G326+G333+G340</f>
        <v>92.570000000000007</v>
      </c>
      <c r="H341" s="34">
        <f t="shared" ref="H341" si="245">H307+H311+H321+H326+H333+H340</f>
        <v>88.86</v>
      </c>
      <c r="I341" s="34">
        <f t="shared" ref="I341" si="246">I307+I311+I321+I326+I333+I340</f>
        <v>476.10000000000008</v>
      </c>
      <c r="J341" s="34">
        <f t="shared" ref="J341" si="247">J307+J311+J321+J326+J333+J340</f>
        <v>2910.95</v>
      </c>
      <c r="K341" s="35"/>
      <c r="L341" s="34">
        <f t="shared" ref="L341" ca="1" si="248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86</v>
      </c>
      <c r="F342" s="48">
        <v>160</v>
      </c>
      <c r="G342" s="48">
        <v>23.36</v>
      </c>
      <c r="H342" s="48">
        <v>16.8</v>
      </c>
      <c r="I342" s="48">
        <v>33.44</v>
      </c>
      <c r="J342" s="48">
        <v>379.2</v>
      </c>
      <c r="K342" s="49">
        <v>17.5</v>
      </c>
      <c r="L342" s="48">
        <v>122.98</v>
      </c>
    </row>
    <row r="343" spans="1:12" ht="15" x14ac:dyDescent="0.25">
      <c r="A343" s="15"/>
      <c r="B343" s="16"/>
      <c r="C343" s="11"/>
      <c r="D343" s="6"/>
      <c r="E343" s="50" t="s">
        <v>58</v>
      </c>
      <c r="F343" s="51">
        <v>30</v>
      </c>
      <c r="G343" s="51">
        <v>2.16</v>
      </c>
      <c r="H343" s="51">
        <v>9</v>
      </c>
      <c r="I343" s="51">
        <v>16.8</v>
      </c>
      <c r="J343" s="51">
        <v>147</v>
      </c>
      <c r="K343" s="52"/>
      <c r="L343" s="51">
        <v>13.68</v>
      </c>
    </row>
    <row r="344" spans="1:12" ht="15" x14ac:dyDescent="0.25">
      <c r="A344" s="15"/>
      <c r="B344" s="16"/>
      <c r="C344" s="11"/>
      <c r="D344" s="7" t="s">
        <v>21</v>
      </c>
      <c r="E344" s="50" t="s">
        <v>56</v>
      </c>
      <c r="F344" s="51">
        <v>200</v>
      </c>
      <c r="G344" s="51">
        <v>0.1</v>
      </c>
      <c r="H344" s="51">
        <v>0.06</v>
      </c>
      <c r="I344" s="51">
        <v>15</v>
      </c>
      <c r="J344" s="51">
        <v>60</v>
      </c>
      <c r="K344" s="52">
        <v>376</v>
      </c>
      <c r="L344" s="51">
        <v>4.38</v>
      </c>
    </row>
    <row r="345" spans="1:12" ht="15" x14ac:dyDescent="0.25">
      <c r="A345" s="15"/>
      <c r="B345" s="16"/>
      <c r="C345" s="11"/>
      <c r="D345" s="7" t="s">
        <v>22</v>
      </c>
      <c r="E345" s="50" t="s">
        <v>50</v>
      </c>
      <c r="F345" s="51">
        <v>30</v>
      </c>
      <c r="G345" s="51">
        <v>2.4</v>
      </c>
      <c r="H345" s="51">
        <v>0.72</v>
      </c>
      <c r="I345" s="51">
        <v>14.4</v>
      </c>
      <c r="J345" s="51">
        <v>72</v>
      </c>
      <c r="K345" s="52"/>
      <c r="L345" s="51">
        <v>3.06</v>
      </c>
    </row>
    <row r="346" spans="1:12" ht="15" x14ac:dyDescent="0.25">
      <c r="A346" s="15"/>
      <c r="B346" s="16"/>
      <c r="C346" s="11"/>
      <c r="D346" s="7" t="s">
        <v>23</v>
      </c>
      <c r="E346" s="50"/>
      <c r="F346" s="60"/>
      <c r="G346" s="60"/>
      <c r="H346" s="60"/>
      <c r="I346" s="60"/>
      <c r="J346" s="60"/>
      <c r="K346" s="60"/>
      <c r="L346" s="60"/>
    </row>
    <row r="347" spans="1:12" ht="15" x14ac:dyDescent="0.25">
      <c r="A347" s="15"/>
      <c r="B347" s="16"/>
      <c r="C347" s="11"/>
      <c r="D347" s="6" t="s">
        <v>22</v>
      </c>
      <c r="E347" s="50" t="s">
        <v>61</v>
      </c>
      <c r="F347" s="51">
        <v>30</v>
      </c>
      <c r="G347" s="51">
        <v>1.43</v>
      </c>
      <c r="H347" s="51" t="s">
        <v>124</v>
      </c>
      <c r="I347" s="51">
        <v>14.94</v>
      </c>
      <c r="J347" s="51">
        <v>64.2</v>
      </c>
      <c r="K347" s="52"/>
      <c r="L347" s="51">
        <v>2.88</v>
      </c>
    </row>
    <row r="348" spans="1:12" ht="15" x14ac:dyDescent="0.25">
      <c r="A348" s="15"/>
      <c r="B348" s="16"/>
      <c r="C348" s="11"/>
      <c r="D348" s="6"/>
      <c r="E348" s="50" t="s">
        <v>95</v>
      </c>
      <c r="F348" s="51">
        <v>50</v>
      </c>
      <c r="G348" s="51">
        <v>2.4300000000000002</v>
      </c>
      <c r="H348" s="51">
        <v>8.0500000000000007</v>
      </c>
      <c r="I348" s="51">
        <v>16.3</v>
      </c>
      <c r="J348" s="51">
        <v>146.5</v>
      </c>
      <c r="K348" s="52">
        <v>1.0900000000000001</v>
      </c>
      <c r="L348" s="51">
        <v>13.56</v>
      </c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500</v>
      </c>
      <c r="G349" s="21">
        <f t="shared" ref="G349" si="249">SUM(G342:G348)</f>
        <v>31.88</v>
      </c>
      <c r="H349" s="21">
        <f t="shared" ref="H349" si="250">SUM(H342:H348)</f>
        <v>34.629999999999995</v>
      </c>
      <c r="I349" s="21">
        <f t="shared" ref="I349" si="251">SUM(I342:I348)</f>
        <v>110.88</v>
      </c>
      <c r="J349" s="21">
        <f t="shared" ref="J349" si="252">SUM(J342:J348)</f>
        <v>868.90000000000009</v>
      </c>
      <c r="K349" s="27"/>
      <c r="L349" s="21">
        <f t="shared" si="218"/>
        <v>160.54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3">SUM(G350:G352)</f>
        <v>0</v>
      </c>
      <c r="H353" s="21">
        <f t="shared" ref="H353" si="254">SUM(H350:H352)</f>
        <v>0</v>
      </c>
      <c r="I353" s="21">
        <f t="shared" ref="I353" si="255">SUM(I350:I352)</f>
        <v>0</v>
      </c>
      <c r="J353" s="21">
        <f t="shared" ref="J353" si="256">SUM(J350:J352)</f>
        <v>0</v>
      </c>
      <c r="K353" s="27"/>
      <c r="L353" s="21">
        <f t="shared" ref="L353" ca="1" si="257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76</v>
      </c>
      <c r="F355" s="51" t="s">
        <v>47</v>
      </c>
      <c r="G355" s="51">
        <v>4.5199999999999996</v>
      </c>
      <c r="H355" s="51">
        <v>4.12</v>
      </c>
      <c r="I355" s="51">
        <v>38.71</v>
      </c>
      <c r="J355" s="51">
        <v>176.88</v>
      </c>
      <c r="K355" s="52">
        <v>96.02</v>
      </c>
      <c r="L355" s="51">
        <v>27.76</v>
      </c>
    </row>
    <row r="356" spans="1:12" ht="15" x14ac:dyDescent="0.25">
      <c r="A356" s="15"/>
      <c r="B356" s="16"/>
      <c r="C356" s="11"/>
      <c r="D356" s="7" t="s">
        <v>28</v>
      </c>
      <c r="E356" s="50" t="s">
        <v>87</v>
      </c>
      <c r="F356" s="51" t="s">
        <v>88</v>
      </c>
      <c r="G356" s="51">
        <v>10.88</v>
      </c>
      <c r="H356" s="51">
        <v>26.83</v>
      </c>
      <c r="I356" s="51">
        <v>4.13</v>
      </c>
      <c r="J356" s="51">
        <v>290.92</v>
      </c>
      <c r="K356" s="52">
        <v>260</v>
      </c>
      <c r="L356" s="51">
        <v>67.84</v>
      </c>
    </row>
    <row r="357" spans="1:12" ht="15" x14ac:dyDescent="0.25">
      <c r="A357" s="15"/>
      <c r="B357" s="16"/>
      <c r="C357" s="11"/>
      <c r="D357" s="7" t="s">
        <v>29</v>
      </c>
      <c r="E357" s="50" t="s">
        <v>71</v>
      </c>
      <c r="F357" s="51">
        <v>150</v>
      </c>
      <c r="G357" s="51">
        <v>5.49</v>
      </c>
      <c r="H357" s="51">
        <v>4.5</v>
      </c>
      <c r="I357" s="51">
        <v>26.4</v>
      </c>
      <c r="J357" s="51">
        <v>227.49</v>
      </c>
      <c r="K357" s="52">
        <v>309</v>
      </c>
      <c r="L357" s="51">
        <v>18.059999999999999</v>
      </c>
    </row>
    <row r="358" spans="1:12" ht="15" x14ac:dyDescent="0.25">
      <c r="A358" s="15"/>
      <c r="B358" s="16"/>
      <c r="C358" s="11"/>
      <c r="D358" s="7" t="s">
        <v>30</v>
      </c>
      <c r="E358" s="50" t="s">
        <v>89</v>
      </c>
      <c r="F358" s="51">
        <v>200</v>
      </c>
      <c r="G358" s="51">
        <v>0.2</v>
      </c>
      <c r="H358" s="51">
        <v>0.2</v>
      </c>
      <c r="I358" s="51">
        <v>27.9</v>
      </c>
      <c r="J358" s="51">
        <v>114.6</v>
      </c>
      <c r="K358" s="52">
        <v>342</v>
      </c>
      <c r="L358" s="51">
        <v>14.35</v>
      </c>
    </row>
    <row r="359" spans="1:12" ht="15" x14ac:dyDescent="0.25">
      <c r="A359" s="15"/>
      <c r="B359" s="16"/>
      <c r="C359" s="11"/>
      <c r="D359" s="7" t="s">
        <v>31</v>
      </c>
      <c r="E359" s="50"/>
      <c r="F359" s="51">
        <v>30</v>
      </c>
      <c r="G359" s="51">
        <v>1.43</v>
      </c>
      <c r="H359" s="51">
        <v>0.9</v>
      </c>
      <c r="I359" s="51">
        <v>14.94</v>
      </c>
      <c r="J359" s="51">
        <v>64.2</v>
      </c>
      <c r="K359" s="52"/>
      <c r="L359" s="51">
        <v>2.88</v>
      </c>
    </row>
    <row r="360" spans="1:12" ht="15" x14ac:dyDescent="0.25">
      <c r="A360" s="15"/>
      <c r="B360" s="16"/>
      <c r="C360" s="11"/>
      <c r="D360" s="7" t="s">
        <v>32</v>
      </c>
      <c r="E360" s="50"/>
      <c r="F360" s="51">
        <v>30</v>
      </c>
      <c r="G360" s="51">
        <v>1.43</v>
      </c>
      <c r="H360" s="51">
        <v>0.9</v>
      </c>
      <c r="I360" s="51">
        <v>14.94</v>
      </c>
      <c r="J360" s="51">
        <v>64.2</v>
      </c>
      <c r="K360" s="52"/>
      <c r="L360" s="51">
        <v>3.84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410</v>
      </c>
      <c r="G363" s="21">
        <f t="shared" ref="G363" si="258">SUM(G354:G362)</f>
        <v>23.95</v>
      </c>
      <c r="H363" s="21">
        <f t="shared" ref="H363" si="259">SUM(H354:H362)</f>
        <v>37.450000000000003</v>
      </c>
      <c r="I363" s="21">
        <f t="shared" ref="I363" si="260">SUM(I354:I362)</f>
        <v>127.02000000000001</v>
      </c>
      <c r="J363" s="21">
        <f t="shared" ref="J363" si="261">SUM(J354:J362)</f>
        <v>938.29000000000008</v>
      </c>
      <c r="K363" s="27"/>
      <c r="L363" s="21">
        <f t="shared" ref="L363" ca="1" si="262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 t="s">
        <v>100</v>
      </c>
      <c r="F364" s="51">
        <v>75</v>
      </c>
      <c r="G364" s="51">
        <v>6.13</v>
      </c>
      <c r="H364" s="51">
        <v>14.25</v>
      </c>
      <c r="I364" s="51">
        <v>29.28</v>
      </c>
      <c r="J364" s="51">
        <v>224.58</v>
      </c>
      <c r="K364" s="52">
        <v>406</v>
      </c>
      <c r="L364" s="51">
        <v>12.13</v>
      </c>
    </row>
    <row r="365" spans="1:12" ht="15" x14ac:dyDescent="0.25">
      <c r="A365" s="15"/>
      <c r="B365" s="16"/>
      <c r="C365" s="11"/>
      <c r="D365" s="12" t="s">
        <v>30</v>
      </c>
      <c r="E365" s="50" t="s">
        <v>101</v>
      </c>
      <c r="F365" s="51">
        <v>200</v>
      </c>
      <c r="G365" s="51">
        <v>1</v>
      </c>
      <c r="H365" s="51">
        <v>0.2</v>
      </c>
      <c r="I365" s="51">
        <v>24.4</v>
      </c>
      <c r="J365" s="51">
        <v>101.6</v>
      </c>
      <c r="K365" s="52">
        <v>389</v>
      </c>
      <c r="L365" s="51">
        <v>21.6</v>
      </c>
    </row>
    <row r="366" spans="1:12" ht="15" x14ac:dyDescent="0.25">
      <c r="A366" s="15"/>
      <c r="B366" s="16"/>
      <c r="C366" s="11"/>
      <c r="D366" s="6" t="s">
        <v>102</v>
      </c>
      <c r="E366" s="50" t="s">
        <v>103</v>
      </c>
      <c r="F366" s="51">
        <v>1</v>
      </c>
      <c r="G366" s="51">
        <v>0.8</v>
      </c>
      <c r="H366" s="51">
        <v>0.8</v>
      </c>
      <c r="I366" s="51">
        <v>19.600000000000001</v>
      </c>
      <c r="J366" s="51">
        <v>94</v>
      </c>
      <c r="K366" s="52"/>
      <c r="L366" s="51">
        <v>27</v>
      </c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276</v>
      </c>
      <c r="G368" s="21">
        <f t="shared" ref="G368" si="263">SUM(G364:G367)</f>
        <v>7.93</v>
      </c>
      <c r="H368" s="21">
        <f t="shared" ref="H368" si="264">SUM(H364:H367)</f>
        <v>15.25</v>
      </c>
      <c r="I368" s="21">
        <f t="shared" ref="I368" si="265">SUM(I364:I367)</f>
        <v>73.28</v>
      </c>
      <c r="J368" s="21">
        <f t="shared" ref="J368" si="266">SUM(J364:J367)</f>
        <v>420.18</v>
      </c>
      <c r="K368" s="27"/>
      <c r="L368" s="21">
        <f t="shared" ref="L368" ca="1" si="267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125</v>
      </c>
      <c r="F369" s="51">
        <v>240</v>
      </c>
      <c r="G369" s="51">
        <v>12.7</v>
      </c>
      <c r="H369" s="51">
        <v>11.87</v>
      </c>
      <c r="I369" s="51">
        <v>15.36</v>
      </c>
      <c r="J369" s="51">
        <v>219.29</v>
      </c>
      <c r="K369" s="52">
        <v>289.05</v>
      </c>
      <c r="L369" s="51">
        <v>93.04</v>
      </c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 t="s">
        <v>56</v>
      </c>
      <c r="F371" s="51">
        <v>200</v>
      </c>
      <c r="G371" s="51">
        <v>0.1</v>
      </c>
      <c r="H371" s="51">
        <v>0.06</v>
      </c>
      <c r="I371" s="51">
        <v>15</v>
      </c>
      <c r="J371" s="51">
        <v>60</v>
      </c>
      <c r="K371" s="52">
        <v>376</v>
      </c>
      <c r="L371" s="51">
        <v>4.38</v>
      </c>
    </row>
    <row r="372" spans="1:12" ht="15" x14ac:dyDescent="0.25">
      <c r="A372" s="15"/>
      <c r="B372" s="16"/>
      <c r="C372" s="11"/>
      <c r="D372" s="7" t="s">
        <v>22</v>
      </c>
      <c r="E372" s="50" t="s">
        <v>50</v>
      </c>
      <c r="F372" s="51">
        <v>30</v>
      </c>
      <c r="G372" s="51">
        <v>1.43</v>
      </c>
      <c r="H372" s="51">
        <v>0.9</v>
      </c>
      <c r="I372" s="51">
        <v>14.94</v>
      </c>
      <c r="J372" s="51">
        <v>64.2</v>
      </c>
      <c r="K372" s="52"/>
      <c r="L372" s="51">
        <v>2.88</v>
      </c>
    </row>
    <row r="373" spans="1:12" ht="15" x14ac:dyDescent="0.25">
      <c r="A373" s="15"/>
      <c r="B373" s="16"/>
      <c r="C373" s="11"/>
      <c r="D373" s="6"/>
      <c r="E373" s="50" t="s">
        <v>61</v>
      </c>
      <c r="F373" s="51">
        <v>30</v>
      </c>
      <c r="G373" s="51">
        <v>1.43</v>
      </c>
      <c r="H373" s="51">
        <v>0.9</v>
      </c>
      <c r="I373" s="51">
        <v>14.94</v>
      </c>
      <c r="J373" s="51">
        <v>64.2</v>
      </c>
      <c r="K373" s="52"/>
      <c r="L373" s="51">
        <v>3.84</v>
      </c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500</v>
      </c>
      <c r="G375" s="21">
        <f t="shared" ref="G375" si="268">SUM(G369:G374)</f>
        <v>15.659999999999998</v>
      </c>
      <c r="H375" s="21">
        <f t="shared" ref="H375" si="269">SUM(H369:H374)</f>
        <v>13.73</v>
      </c>
      <c r="I375" s="21">
        <f t="shared" ref="I375" si="270">SUM(I369:I374)</f>
        <v>60.239999999999995</v>
      </c>
      <c r="J375" s="21">
        <f t="shared" ref="J375" si="271">SUM(J369:J374)</f>
        <v>407.68999999999994</v>
      </c>
      <c r="K375" s="27"/>
      <c r="L375" s="21">
        <f t="shared" ref="L375" ca="1" si="272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 t="s">
        <v>110</v>
      </c>
      <c r="F376" s="51">
        <v>200</v>
      </c>
      <c r="G376" s="51">
        <v>6.44</v>
      </c>
      <c r="H376" s="51">
        <v>5.56</v>
      </c>
      <c r="I376" s="51">
        <v>8.89</v>
      </c>
      <c r="J376" s="51">
        <v>111.11</v>
      </c>
      <c r="K376" s="52">
        <v>13036</v>
      </c>
      <c r="L376" s="51">
        <v>19.2</v>
      </c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200</v>
      </c>
      <c r="G382" s="21">
        <f t="shared" ref="G382" si="273">SUM(G376:G381)</f>
        <v>6.44</v>
      </c>
      <c r="H382" s="21">
        <f t="shared" ref="H382" si="274">SUM(H376:H381)</f>
        <v>5.56</v>
      </c>
      <c r="I382" s="21">
        <f t="shared" ref="I382" si="275">SUM(I376:I381)</f>
        <v>8.89</v>
      </c>
      <c r="J382" s="21">
        <f t="shared" ref="J382" si="276">SUM(J376:J381)</f>
        <v>111.11</v>
      </c>
      <c r="K382" s="27"/>
      <c r="L382" s="21">
        <f t="shared" ref="L382" ca="1" si="277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1886</v>
      </c>
      <c r="G383" s="34">
        <f t="shared" ref="G383" si="278">G349+G353+G363+G368+G375+G382</f>
        <v>85.86</v>
      </c>
      <c r="H383" s="34">
        <f t="shared" ref="H383" si="279">H349+H353+H363+H368+H375+H382</f>
        <v>106.62</v>
      </c>
      <c r="I383" s="34">
        <f t="shared" ref="I383" si="280">I349+I353+I363+I368+I375+I382</f>
        <v>380.31</v>
      </c>
      <c r="J383" s="34">
        <f t="shared" ref="J383" si="281">J349+J353+J363+J368+J375+J382</f>
        <v>2746.17</v>
      </c>
      <c r="K383" s="35"/>
      <c r="L383" s="34">
        <f t="shared" ref="L383" ca="1" si="282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90</v>
      </c>
      <c r="F384" s="48">
        <v>200</v>
      </c>
      <c r="G384" s="48">
        <v>4.4000000000000004</v>
      </c>
      <c r="H384" s="48">
        <v>3.84</v>
      </c>
      <c r="I384" s="48">
        <v>14.4</v>
      </c>
      <c r="J384" s="48">
        <v>120</v>
      </c>
      <c r="K384" s="49">
        <v>120</v>
      </c>
      <c r="L384" s="48">
        <v>14.18</v>
      </c>
    </row>
    <row r="385" spans="1:12" ht="15" x14ac:dyDescent="0.25">
      <c r="A385" s="25"/>
      <c r="B385" s="16"/>
      <c r="C385" s="11"/>
      <c r="D385" s="6"/>
      <c r="E385" s="50" t="s">
        <v>91</v>
      </c>
      <c r="F385" s="51">
        <v>60</v>
      </c>
      <c r="G385" s="51">
        <v>2.62</v>
      </c>
      <c r="H385" s="51">
        <v>4.22</v>
      </c>
      <c r="I385" s="51">
        <v>30.36</v>
      </c>
      <c r="J385" s="51">
        <v>170.18</v>
      </c>
      <c r="K385" s="52">
        <v>2.0299999999999998</v>
      </c>
      <c r="L385" s="51">
        <v>13.86</v>
      </c>
    </row>
    <row r="386" spans="1:12" ht="15" x14ac:dyDescent="0.25">
      <c r="A386" s="25"/>
      <c r="B386" s="16"/>
      <c r="C386" s="11"/>
      <c r="D386" s="7" t="s">
        <v>21</v>
      </c>
      <c r="E386" s="50" t="s">
        <v>49</v>
      </c>
      <c r="F386" s="51">
        <v>200</v>
      </c>
      <c r="G386" s="51">
        <v>3.17</v>
      </c>
      <c r="H386" s="51">
        <v>2.68</v>
      </c>
      <c r="I386" s="51">
        <v>15.96</v>
      </c>
      <c r="J386" s="51">
        <v>101</v>
      </c>
      <c r="K386" s="52">
        <v>379</v>
      </c>
      <c r="L386" s="51">
        <v>19.68</v>
      </c>
    </row>
    <row r="387" spans="1:12" ht="15" x14ac:dyDescent="0.25">
      <c r="A387" s="25"/>
      <c r="B387" s="16"/>
      <c r="C387" s="11"/>
      <c r="D387" s="7" t="s">
        <v>22</v>
      </c>
      <c r="E387" s="50"/>
      <c r="F387" s="51">
        <v>50</v>
      </c>
      <c r="G387" s="51">
        <v>4</v>
      </c>
      <c r="H387" s="51">
        <v>1.2</v>
      </c>
      <c r="I387" s="51">
        <v>24</v>
      </c>
      <c r="J387" s="51">
        <v>120</v>
      </c>
      <c r="K387" s="52"/>
      <c r="L387" s="51">
        <v>5.0999999999999996</v>
      </c>
    </row>
    <row r="388" spans="1:12" ht="15" x14ac:dyDescent="0.25">
      <c r="A388" s="25"/>
      <c r="B388" s="16"/>
      <c r="C388" s="11"/>
      <c r="D388" s="7" t="s">
        <v>23</v>
      </c>
      <c r="E388" s="50"/>
      <c r="F388" s="60"/>
      <c r="G388" s="60"/>
      <c r="H388" s="60"/>
      <c r="I388" s="60"/>
      <c r="J388" s="60"/>
      <c r="K388" s="60"/>
      <c r="L388" s="60"/>
    </row>
    <row r="389" spans="1:12" ht="15" x14ac:dyDescent="0.25">
      <c r="A389" s="25"/>
      <c r="B389" s="16"/>
      <c r="C389" s="11"/>
      <c r="D389" s="6" t="s">
        <v>22</v>
      </c>
      <c r="E389" s="50" t="s">
        <v>61</v>
      </c>
      <c r="F389" s="51">
        <v>30</v>
      </c>
      <c r="G389" s="51">
        <v>1.43</v>
      </c>
      <c r="H389" s="51">
        <v>0.9</v>
      </c>
      <c r="I389" s="51">
        <v>14.94</v>
      </c>
      <c r="J389" s="51">
        <v>64.2</v>
      </c>
      <c r="K389" s="52"/>
      <c r="L389" s="51">
        <v>3.84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540</v>
      </c>
      <c r="G391" s="21">
        <f t="shared" ref="G391" si="283">SUM(G384:G390)</f>
        <v>15.620000000000001</v>
      </c>
      <c r="H391" s="21">
        <f t="shared" ref="H391" si="284">SUM(H384:H390)</f>
        <v>12.839999999999998</v>
      </c>
      <c r="I391" s="21">
        <f t="shared" ref="I391" si="285">SUM(I384:I390)</f>
        <v>99.66</v>
      </c>
      <c r="J391" s="21">
        <f t="shared" ref="J391" si="286">SUM(J384:J390)</f>
        <v>575.38</v>
      </c>
      <c r="K391" s="27"/>
      <c r="L391" s="21">
        <f t="shared" ref="L391:L433" si="287">SUM(L384:L390)</f>
        <v>56.66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8">SUM(G392:G394)</f>
        <v>0</v>
      </c>
      <c r="H395" s="21">
        <f t="shared" ref="H395" si="289">SUM(H392:H394)</f>
        <v>0</v>
      </c>
      <c r="I395" s="21">
        <f t="shared" ref="I395" si="290">SUM(I392:I394)</f>
        <v>0</v>
      </c>
      <c r="J395" s="21">
        <f t="shared" ref="J395" si="291">SUM(J392:J394)</f>
        <v>0</v>
      </c>
      <c r="K395" s="27"/>
      <c r="L395" s="21">
        <f t="shared" ref="L395" ca="1" si="292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/>
      <c r="F396" s="51"/>
      <c r="G396" s="51"/>
      <c r="H396" s="51"/>
      <c r="I396" s="51"/>
      <c r="J396" s="51"/>
      <c r="K396" s="52"/>
      <c r="L396" s="51"/>
    </row>
    <row r="397" spans="1:12" ht="25.5" x14ac:dyDescent="0.25">
      <c r="A397" s="25"/>
      <c r="B397" s="16"/>
      <c r="C397" s="11"/>
      <c r="D397" s="7" t="s">
        <v>27</v>
      </c>
      <c r="E397" s="50" t="s">
        <v>52</v>
      </c>
      <c r="F397" s="51" t="s">
        <v>47</v>
      </c>
      <c r="G397" s="51">
        <v>6.14</v>
      </c>
      <c r="H397" s="51">
        <v>3.98</v>
      </c>
      <c r="I397" s="51">
        <v>17.37</v>
      </c>
      <c r="J397" s="51">
        <v>111.46</v>
      </c>
      <c r="K397" s="52">
        <v>88.02</v>
      </c>
      <c r="L397" s="51">
        <v>27.02</v>
      </c>
    </row>
    <row r="398" spans="1:12" ht="15" x14ac:dyDescent="0.25">
      <c r="A398" s="25"/>
      <c r="B398" s="16"/>
      <c r="C398" s="11"/>
      <c r="D398" s="7" t="s">
        <v>28</v>
      </c>
      <c r="E398" s="50" t="s">
        <v>63</v>
      </c>
      <c r="F398" s="51" t="s">
        <v>64</v>
      </c>
      <c r="G398" s="51">
        <v>7.73</v>
      </c>
      <c r="H398" s="51">
        <v>17.89</v>
      </c>
      <c r="I398" s="51">
        <v>12.89</v>
      </c>
      <c r="J398" s="51">
        <v>247.78</v>
      </c>
      <c r="K398" s="52">
        <v>279.02999999999997</v>
      </c>
      <c r="L398" s="51">
        <v>33.619999999999997</v>
      </c>
    </row>
    <row r="399" spans="1:12" ht="15" x14ac:dyDescent="0.25">
      <c r="A399" s="25"/>
      <c r="B399" s="16"/>
      <c r="C399" s="11"/>
      <c r="D399" s="7" t="s">
        <v>29</v>
      </c>
      <c r="E399" s="50" t="s">
        <v>78</v>
      </c>
      <c r="F399" s="51">
        <v>150</v>
      </c>
      <c r="G399" s="51">
        <v>3.14</v>
      </c>
      <c r="H399" s="51">
        <v>5.0999999999999996</v>
      </c>
      <c r="I399" s="51">
        <v>48.75</v>
      </c>
      <c r="J399" s="51">
        <v>227.52</v>
      </c>
      <c r="K399" s="52">
        <v>312</v>
      </c>
      <c r="L399" s="51">
        <v>35.869999999999997</v>
      </c>
    </row>
    <row r="400" spans="1:12" ht="15" x14ac:dyDescent="0.25">
      <c r="A400" s="25"/>
      <c r="B400" s="16"/>
      <c r="C400" s="11"/>
      <c r="D400" s="7" t="s">
        <v>30</v>
      </c>
      <c r="E400" s="50" t="s">
        <v>92</v>
      </c>
      <c r="F400" s="51">
        <v>200</v>
      </c>
      <c r="G400" s="51">
        <v>1.4</v>
      </c>
      <c r="H400" s="51">
        <v>1.6</v>
      </c>
      <c r="I400" s="51">
        <v>17.7</v>
      </c>
      <c r="J400" s="51">
        <v>91</v>
      </c>
      <c r="K400" s="52">
        <v>378</v>
      </c>
      <c r="L400" s="51">
        <v>10.1</v>
      </c>
    </row>
    <row r="401" spans="1:12" ht="15" x14ac:dyDescent="0.25">
      <c r="A401" s="25"/>
      <c r="B401" s="16"/>
      <c r="C401" s="11"/>
      <c r="D401" s="7" t="s">
        <v>31</v>
      </c>
      <c r="E401" s="50"/>
      <c r="F401" s="51">
        <v>50</v>
      </c>
      <c r="G401" s="51">
        <v>4</v>
      </c>
      <c r="H401" s="51">
        <v>1.2</v>
      </c>
      <c r="I401" s="51">
        <v>24</v>
      </c>
      <c r="J401" s="51">
        <v>120</v>
      </c>
      <c r="K401" s="52"/>
      <c r="L401" s="51">
        <v>5.0999999999999996</v>
      </c>
    </row>
    <row r="402" spans="1:12" ht="15" x14ac:dyDescent="0.25">
      <c r="A402" s="25"/>
      <c r="B402" s="16"/>
      <c r="C402" s="11"/>
      <c r="D402" s="7" t="s">
        <v>32</v>
      </c>
      <c r="E402" s="50"/>
      <c r="F402" s="51">
        <v>50</v>
      </c>
      <c r="G402" s="51">
        <v>2.38</v>
      </c>
      <c r="H402" s="51">
        <v>1.5</v>
      </c>
      <c r="I402" s="51">
        <v>24.9</v>
      </c>
      <c r="J402" s="51">
        <v>107</v>
      </c>
      <c r="K402" s="52"/>
      <c r="L402" s="51">
        <v>2.88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450</v>
      </c>
      <c r="G405" s="21">
        <f t="shared" ref="G405" si="293">SUM(G396:G404)</f>
        <v>24.79</v>
      </c>
      <c r="H405" s="21">
        <f t="shared" ref="H405" si="294">SUM(H396:H404)</f>
        <v>31.27</v>
      </c>
      <c r="I405" s="21">
        <f t="shared" ref="I405" si="295">SUM(I396:I404)</f>
        <v>145.61000000000001</v>
      </c>
      <c r="J405" s="21">
        <f t="shared" ref="J405" si="296">SUM(J396:J404)</f>
        <v>904.76</v>
      </c>
      <c r="K405" s="27"/>
      <c r="L405" s="21">
        <f t="shared" ref="L405" ca="1" si="297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126</v>
      </c>
      <c r="F406" s="51">
        <v>75</v>
      </c>
      <c r="G406" s="51">
        <v>0.92</v>
      </c>
      <c r="H406" s="51">
        <v>0.6</v>
      </c>
      <c r="I406" s="51">
        <v>2.62</v>
      </c>
      <c r="J406" s="51">
        <v>195</v>
      </c>
      <c r="K406" s="52">
        <v>699</v>
      </c>
      <c r="L406" s="51">
        <v>25.55</v>
      </c>
    </row>
    <row r="407" spans="1:12" ht="15" x14ac:dyDescent="0.25">
      <c r="A407" s="25"/>
      <c r="B407" s="16"/>
      <c r="C407" s="11"/>
      <c r="D407" s="12" t="s">
        <v>30</v>
      </c>
      <c r="E407" s="50" t="s">
        <v>56</v>
      </c>
      <c r="F407" s="51">
        <v>200</v>
      </c>
      <c r="G407" s="51">
        <v>0.1</v>
      </c>
      <c r="H407" s="51">
        <v>0.06</v>
      </c>
      <c r="I407" s="51">
        <v>15</v>
      </c>
      <c r="J407" s="51">
        <v>60</v>
      </c>
      <c r="K407" s="52">
        <v>376</v>
      </c>
      <c r="L407" s="51">
        <v>4.38</v>
      </c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275</v>
      </c>
      <c r="G410" s="21">
        <f t="shared" ref="G410" si="298">SUM(G406:G409)</f>
        <v>1.02</v>
      </c>
      <c r="H410" s="21">
        <f t="shared" ref="H410" si="299">SUM(H406:H409)</f>
        <v>0.65999999999999992</v>
      </c>
      <c r="I410" s="21">
        <f t="shared" ref="I410" si="300">SUM(I406:I409)</f>
        <v>17.62</v>
      </c>
      <c r="J410" s="21">
        <f t="shared" ref="J410" si="301">SUM(J406:J409)</f>
        <v>255</v>
      </c>
      <c r="K410" s="27"/>
      <c r="L410" s="21">
        <f t="shared" ref="L410" ca="1" si="302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127</v>
      </c>
      <c r="F411" s="51">
        <v>90</v>
      </c>
      <c r="G411" s="51">
        <v>12.24</v>
      </c>
      <c r="H411" s="51">
        <v>22.86</v>
      </c>
      <c r="I411" s="51">
        <v>23.67</v>
      </c>
      <c r="J411" s="51">
        <v>320.39999999999998</v>
      </c>
      <c r="K411" s="52">
        <v>268</v>
      </c>
      <c r="L411" s="51">
        <v>53.12</v>
      </c>
    </row>
    <row r="412" spans="1:12" ht="15" x14ac:dyDescent="0.25">
      <c r="A412" s="25"/>
      <c r="B412" s="16"/>
      <c r="C412" s="11"/>
      <c r="D412" s="7" t="s">
        <v>29</v>
      </c>
      <c r="E412" s="50" t="s">
        <v>128</v>
      </c>
      <c r="F412" s="51">
        <v>150</v>
      </c>
      <c r="G412" s="51">
        <v>5.17</v>
      </c>
      <c r="H412" s="51">
        <v>5.99</v>
      </c>
      <c r="I412" s="51">
        <v>28.53</v>
      </c>
      <c r="J412" s="51">
        <v>188.4</v>
      </c>
      <c r="K412" s="52">
        <v>205</v>
      </c>
      <c r="L412" s="51">
        <v>15.22</v>
      </c>
    </row>
    <row r="413" spans="1:12" ht="15" x14ac:dyDescent="0.25">
      <c r="A413" s="25"/>
      <c r="B413" s="16"/>
      <c r="C413" s="11"/>
      <c r="D413" s="7" t="s">
        <v>30</v>
      </c>
      <c r="E413" s="50" t="s">
        <v>129</v>
      </c>
      <c r="F413" s="51">
        <v>200</v>
      </c>
      <c r="G413" s="51">
        <v>0.1</v>
      </c>
      <c r="H413" s="51">
        <v>0.04</v>
      </c>
      <c r="I413" s="51">
        <v>24</v>
      </c>
      <c r="J413" s="51">
        <v>95</v>
      </c>
      <c r="K413" s="52">
        <v>352</v>
      </c>
      <c r="L413" s="51">
        <v>14</v>
      </c>
    </row>
    <row r="414" spans="1:12" ht="15" x14ac:dyDescent="0.25">
      <c r="A414" s="25"/>
      <c r="B414" s="16"/>
      <c r="C414" s="11"/>
      <c r="D414" s="7" t="s">
        <v>22</v>
      </c>
      <c r="E414" s="50" t="s">
        <v>50</v>
      </c>
      <c r="F414" s="51">
        <v>50</v>
      </c>
      <c r="G414" s="51">
        <v>4</v>
      </c>
      <c r="H414" s="51">
        <v>1.2</v>
      </c>
      <c r="I414" s="51">
        <v>24</v>
      </c>
      <c r="J414" s="51">
        <v>120</v>
      </c>
      <c r="K414" s="52"/>
      <c r="L414" s="51">
        <v>5.0999999999999996</v>
      </c>
    </row>
    <row r="415" spans="1:12" ht="15" x14ac:dyDescent="0.25">
      <c r="A415" s="25"/>
      <c r="B415" s="16"/>
      <c r="C415" s="11"/>
      <c r="D415" s="6" t="s">
        <v>22</v>
      </c>
      <c r="E415" s="50" t="s">
        <v>61</v>
      </c>
      <c r="F415" s="51">
        <v>50</v>
      </c>
      <c r="G415" s="51">
        <v>2.38</v>
      </c>
      <c r="H415" s="51">
        <v>1.5</v>
      </c>
      <c r="I415" s="51">
        <v>24.9</v>
      </c>
      <c r="J415" s="51">
        <v>107</v>
      </c>
      <c r="K415" s="52"/>
      <c r="L415" s="51">
        <v>2.88</v>
      </c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540</v>
      </c>
      <c r="G417" s="21">
        <f t="shared" ref="G417" si="303">SUM(G411:G416)</f>
        <v>23.89</v>
      </c>
      <c r="H417" s="21">
        <f t="shared" ref="H417" si="304">SUM(H411:H416)</f>
        <v>31.59</v>
      </c>
      <c r="I417" s="21">
        <f t="shared" ref="I417" si="305">SUM(I411:I416)</f>
        <v>125.1</v>
      </c>
      <c r="J417" s="21">
        <f t="shared" ref="J417" si="306">SUM(J411:J416)</f>
        <v>830.8</v>
      </c>
      <c r="K417" s="27"/>
      <c r="L417" s="21">
        <f t="shared" ref="L417" ca="1" si="307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 t="s">
        <v>114</v>
      </c>
      <c r="F418" s="51">
        <v>200</v>
      </c>
      <c r="G418" s="51">
        <v>5.8</v>
      </c>
      <c r="H418" s="51">
        <v>5</v>
      </c>
      <c r="I418" s="51">
        <v>8</v>
      </c>
      <c r="J418" s="51">
        <v>100</v>
      </c>
      <c r="K418" s="52"/>
      <c r="L418" s="51">
        <v>21.61</v>
      </c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200</v>
      </c>
      <c r="G424" s="21">
        <f t="shared" ref="G424" si="308">SUM(G418:G423)</f>
        <v>5.8</v>
      </c>
      <c r="H424" s="21">
        <f t="shared" ref="H424" si="309">SUM(H418:H423)</f>
        <v>5</v>
      </c>
      <c r="I424" s="21">
        <f t="shared" ref="I424" si="310">SUM(I418:I423)</f>
        <v>8</v>
      </c>
      <c r="J424" s="21">
        <f t="shared" ref="J424" si="311">SUM(J418:J423)</f>
        <v>100</v>
      </c>
      <c r="K424" s="27"/>
      <c r="L424" s="21">
        <f t="shared" ref="L424" ca="1" si="312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2005</v>
      </c>
      <c r="G425" s="34">
        <f t="shared" ref="G425" si="313">G391+G395+G405+G410+G417+G424</f>
        <v>71.11999999999999</v>
      </c>
      <c r="H425" s="34">
        <f t="shared" ref="H425" si="314">H391+H395+H405+H410+H417+H424</f>
        <v>81.36</v>
      </c>
      <c r="I425" s="34">
        <f t="shared" ref="I425" si="315">I391+I395+I405+I410+I417+I424</f>
        <v>395.99</v>
      </c>
      <c r="J425" s="34">
        <f t="shared" ref="J425" si="316">J391+J395+J405+J410+J417+J424</f>
        <v>2665.9399999999996</v>
      </c>
      <c r="K425" s="35"/>
      <c r="L425" s="34">
        <f t="shared" ref="L425" ca="1" si="317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93</v>
      </c>
      <c r="F426" s="48" t="s">
        <v>47</v>
      </c>
      <c r="G426" s="48">
        <v>1.76</v>
      </c>
      <c r="H426" s="48">
        <v>2.23</v>
      </c>
      <c r="I426" s="48">
        <v>7.43</v>
      </c>
      <c r="J426" s="48">
        <v>36.99</v>
      </c>
      <c r="K426" s="49">
        <v>174</v>
      </c>
      <c r="L426" s="48" t="s">
        <v>94</v>
      </c>
    </row>
    <row r="427" spans="1:12" ht="15" x14ac:dyDescent="0.25">
      <c r="A427" s="25"/>
      <c r="B427" s="16"/>
      <c r="C427" s="11"/>
      <c r="D427" s="6"/>
      <c r="E427" s="50" t="s">
        <v>95</v>
      </c>
      <c r="F427" s="51">
        <v>50</v>
      </c>
      <c r="G427" s="51">
        <v>2.4300000000000002</v>
      </c>
      <c r="H427" s="51">
        <v>8.0500000000000007</v>
      </c>
      <c r="I427" s="51">
        <v>16.13</v>
      </c>
      <c r="J427" s="51">
        <v>146.5</v>
      </c>
      <c r="K427" s="52">
        <v>1.0900000000000001</v>
      </c>
      <c r="L427" s="51">
        <v>13.56</v>
      </c>
    </row>
    <row r="428" spans="1:12" ht="15" x14ac:dyDescent="0.25">
      <c r="A428" s="25"/>
      <c r="B428" s="16"/>
      <c r="C428" s="11"/>
      <c r="D428" s="7" t="s">
        <v>21</v>
      </c>
      <c r="E428" s="50" t="s">
        <v>56</v>
      </c>
      <c r="F428" s="51">
        <v>200</v>
      </c>
      <c r="G428" s="51">
        <v>0.1</v>
      </c>
      <c r="H428" s="51">
        <v>0.06</v>
      </c>
      <c r="I428" s="51">
        <v>15</v>
      </c>
      <c r="J428" s="51">
        <v>60</v>
      </c>
      <c r="K428" s="52">
        <v>376</v>
      </c>
      <c r="L428" s="51">
        <v>4.38</v>
      </c>
    </row>
    <row r="429" spans="1:12" ht="15" x14ac:dyDescent="0.25">
      <c r="A429" s="25"/>
      <c r="B429" s="16"/>
      <c r="C429" s="11"/>
      <c r="D429" s="7" t="s">
        <v>22</v>
      </c>
      <c r="E429" s="50" t="s">
        <v>50</v>
      </c>
      <c r="F429" s="51">
        <v>30</v>
      </c>
      <c r="G429" s="51">
        <v>1.43</v>
      </c>
      <c r="H429" s="51">
        <v>0.9</v>
      </c>
      <c r="I429" s="51">
        <v>14.94</v>
      </c>
      <c r="J429" s="51">
        <v>64.2</v>
      </c>
      <c r="K429" s="52"/>
      <c r="L429" s="51">
        <v>2.88</v>
      </c>
    </row>
    <row r="430" spans="1:12" ht="15" x14ac:dyDescent="0.25">
      <c r="A430" s="25"/>
      <c r="B430" s="16"/>
      <c r="C430" s="11"/>
      <c r="D430" s="7" t="s">
        <v>23</v>
      </c>
      <c r="E430" s="50"/>
      <c r="F430" s="60"/>
      <c r="G430" s="60"/>
      <c r="H430" s="60"/>
      <c r="I430" s="60"/>
      <c r="J430" s="60"/>
      <c r="K430" s="60"/>
      <c r="L430" s="60"/>
    </row>
    <row r="431" spans="1:12" ht="15" x14ac:dyDescent="0.25">
      <c r="A431" s="25"/>
      <c r="B431" s="16"/>
      <c r="C431" s="11"/>
      <c r="D431" s="6"/>
      <c r="E431" s="50"/>
      <c r="F431" s="51">
        <v>30</v>
      </c>
      <c r="G431" s="51">
        <v>1.43</v>
      </c>
      <c r="H431" s="51">
        <v>0.9</v>
      </c>
      <c r="I431" s="51">
        <v>14.94</v>
      </c>
      <c r="J431" s="51">
        <v>64.2</v>
      </c>
      <c r="K431" s="52"/>
      <c r="L431" s="51">
        <v>3.84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310</v>
      </c>
      <c r="G433" s="21">
        <f t="shared" ref="G433" si="318">SUM(G426:G432)</f>
        <v>7.1499999999999995</v>
      </c>
      <c r="H433" s="21">
        <f t="shared" ref="H433" si="319">SUM(H426:H432)</f>
        <v>12.140000000000002</v>
      </c>
      <c r="I433" s="21">
        <f t="shared" ref="I433" si="320">SUM(I426:I432)</f>
        <v>68.44</v>
      </c>
      <c r="J433" s="21">
        <f t="shared" ref="J433" si="321">SUM(J426:J432)</f>
        <v>371.89</v>
      </c>
      <c r="K433" s="27"/>
      <c r="L433" s="21">
        <f t="shared" si="287"/>
        <v>24.66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2">SUM(G434:G436)</f>
        <v>0</v>
      </c>
      <c r="H437" s="21">
        <f t="shared" ref="H437" si="323">SUM(H434:H436)</f>
        <v>0</v>
      </c>
      <c r="I437" s="21">
        <f t="shared" ref="I437" si="324">SUM(I434:I436)</f>
        <v>0</v>
      </c>
      <c r="J437" s="21">
        <f t="shared" ref="J437" si="325">SUM(J434:J436)</f>
        <v>0</v>
      </c>
      <c r="K437" s="27"/>
      <c r="L437" s="21">
        <f t="shared" ref="L437" ca="1" si="326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81</v>
      </c>
      <c r="F439" s="51">
        <v>200</v>
      </c>
      <c r="G439" s="51">
        <v>4.4000000000000004</v>
      </c>
      <c r="H439" s="51">
        <v>7.2</v>
      </c>
      <c r="I439" s="51">
        <v>52.9</v>
      </c>
      <c r="J439" s="51">
        <v>172.8</v>
      </c>
      <c r="K439" s="52">
        <v>102</v>
      </c>
      <c r="L439" s="51">
        <v>12</v>
      </c>
    </row>
    <row r="440" spans="1:12" ht="15" x14ac:dyDescent="0.25">
      <c r="A440" s="25"/>
      <c r="B440" s="16"/>
      <c r="C440" s="11"/>
      <c r="D440" s="7" t="s">
        <v>28</v>
      </c>
      <c r="E440" s="50" t="s">
        <v>83</v>
      </c>
      <c r="F440" s="51">
        <v>120</v>
      </c>
      <c r="G440" s="51">
        <v>12.74</v>
      </c>
      <c r="H440" s="51">
        <v>12.6</v>
      </c>
      <c r="I440" s="51">
        <v>11.4</v>
      </c>
      <c r="J440" s="51">
        <v>180.91</v>
      </c>
      <c r="K440" s="52">
        <v>288</v>
      </c>
      <c r="L440" s="51">
        <v>40.06</v>
      </c>
    </row>
    <row r="441" spans="1:12" ht="15" x14ac:dyDescent="0.25">
      <c r="A441" s="25"/>
      <c r="B441" s="16"/>
      <c r="C441" s="11"/>
      <c r="D441" s="7" t="s">
        <v>29</v>
      </c>
      <c r="E441" s="50" t="s">
        <v>55</v>
      </c>
      <c r="F441" s="51">
        <v>180</v>
      </c>
      <c r="G441" s="51">
        <v>13.96</v>
      </c>
      <c r="H441" s="51">
        <v>11.62</v>
      </c>
      <c r="I441" s="51">
        <v>75.48</v>
      </c>
      <c r="J441" s="51">
        <v>462.23</v>
      </c>
      <c r="K441" s="52">
        <v>171</v>
      </c>
      <c r="L441" s="51">
        <v>18.16</v>
      </c>
    </row>
    <row r="442" spans="1:12" ht="15" x14ac:dyDescent="0.25">
      <c r="A442" s="25"/>
      <c r="B442" s="16"/>
      <c r="C442" s="11"/>
      <c r="D442" s="7" t="s">
        <v>30</v>
      </c>
      <c r="E442" s="50" t="s">
        <v>89</v>
      </c>
      <c r="F442" s="51">
        <v>200</v>
      </c>
      <c r="G442" s="51">
        <v>0.2</v>
      </c>
      <c r="H442" s="51">
        <v>0.2</v>
      </c>
      <c r="I442" s="51">
        <v>27.9</v>
      </c>
      <c r="J442" s="51">
        <v>114.6</v>
      </c>
      <c r="K442" s="52">
        <v>342</v>
      </c>
      <c r="L442" s="51">
        <v>14.35</v>
      </c>
    </row>
    <row r="443" spans="1:12" ht="15" x14ac:dyDescent="0.25">
      <c r="A443" s="25"/>
      <c r="B443" s="16"/>
      <c r="C443" s="11"/>
      <c r="D443" s="7" t="s">
        <v>31</v>
      </c>
      <c r="E443" s="50"/>
      <c r="F443" s="51">
        <v>60</v>
      </c>
      <c r="G443" s="51">
        <v>4.8</v>
      </c>
      <c r="H443" s="51">
        <v>1.44</v>
      </c>
      <c r="I443" s="51">
        <v>28.8</v>
      </c>
      <c r="J443" s="51">
        <v>144</v>
      </c>
      <c r="K443" s="52"/>
      <c r="L443" s="51">
        <v>6.12</v>
      </c>
    </row>
    <row r="444" spans="1:12" ht="15" x14ac:dyDescent="0.25">
      <c r="A444" s="25"/>
      <c r="B444" s="16"/>
      <c r="C444" s="11"/>
      <c r="D444" s="7" t="s">
        <v>32</v>
      </c>
      <c r="E444" s="50"/>
      <c r="F444" s="51">
        <v>60</v>
      </c>
      <c r="G444" s="51">
        <v>2.86</v>
      </c>
      <c r="H444" s="51">
        <v>1.8</v>
      </c>
      <c r="I444" s="51">
        <v>29.88</v>
      </c>
      <c r="J444" s="51">
        <v>128.4</v>
      </c>
      <c r="K444" s="52"/>
      <c r="L444" s="51">
        <v>5.76</v>
      </c>
    </row>
    <row r="445" spans="1:12" ht="15" x14ac:dyDescent="0.25">
      <c r="A445" s="25"/>
      <c r="B445" s="16"/>
      <c r="C445" s="11"/>
      <c r="D445" s="6"/>
      <c r="E445" s="50" t="s">
        <v>82</v>
      </c>
      <c r="F445" s="51">
        <v>20</v>
      </c>
      <c r="G445" s="51">
        <v>2.4</v>
      </c>
      <c r="H445" s="51">
        <v>0.4</v>
      </c>
      <c r="I445" s="51">
        <v>12.6</v>
      </c>
      <c r="J445" s="51">
        <v>63</v>
      </c>
      <c r="K445" s="52">
        <v>371</v>
      </c>
      <c r="L445" s="51">
        <v>4.08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840</v>
      </c>
      <c r="G447" s="21">
        <f t="shared" ref="G447" si="327">SUM(G438:G446)</f>
        <v>41.36</v>
      </c>
      <c r="H447" s="21">
        <f t="shared" ref="H447" si="328">SUM(H438:H446)</f>
        <v>35.26</v>
      </c>
      <c r="I447" s="21">
        <f t="shared" ref="I447" si="329">SUM(I438:I446)</f>
        <v>238.96</v>
      </c>
      <c r="J447" s="21">
        <f t="shared" ref="J447" si="330">SUM(J438:J446)</f>
        <v>1265.94</v>
      </c>
      <c r="K447" s="27"/>
      <c r="L447" s="21">
        <f t="shared" ref="L447" ca="1" si="331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130</v>
      </c>
      <c r="F448" s="51">
        <v>80</v>
      </c>
      <c r="G448" s="51">
        <v>6.24</v>
      </c>
      <c r="H448" s="51">
        <v>4.9000000000000004</v>
      </c>
      <c r="I448" s="51">
        <v>38.24</v>
      </c>
      <c r="J448" s="51">
        <v>222.4</v>
      </c>
      <c r="K448" s="52">
        <v>429</v>
      </c>
      <c r="L448" s="51">
        <v>10.91</v>
      </c>
    </row>
    <row r="449" spans="1:12" ht="15" x14ac:dyDescent="0.25">
      <c r="A449" s="25"/>
      <c r="B449" s="16"/>
      <c r="C449" s="11"/>
      <c r="D449" s="12" t="s">
        <v>30</v>
      </c>
      <c r="E449" s="50" t="s">
        <v>56</v>
      </c>
      <c r="F449" s="51">
        <v>200</v>
      </c>
      <c r="G449" s="51">
        <v>0.1</v>
      </c>
      <c r="H449" s="51">
        <v>0.06</v>
      </c>
      <c r="I449" s="51">
        <v>15</v>
      </c>
      <c r="J449" s="51">
        <v>60</v>
      </c>
      <c r="K449" s="52">
        <v>376</v>
      </c>
      <c r="L449" s="51">
        <v>4.38</v>
      </c>
    </row>
    <row r="450" spans="1:12" ht="15" x14ac:dyDescent="0.25">
      <c r="A450" s="25"/>
      <c r="B450" s="16"/>
      <c r="C450" s="11"/>
      <c r="D450" s="6" t="s">
        <v>102</v>
      </c>
      <c r="E450" s="50" t="s">
        <v>103</v>
      </c>
      <c r="F450" s="51">
        <v>1</v>
      </c>
      <c r="G450" s="51">
        <v>0.8</v>
      </c>
      <c r="H450" s="51">
        <v>0.8</v>
      </c>
      <c r="I450" s="51">
        <v>19.600000000000001</v>
      </c>
      <c r="J450" s="51">
        <v>94</v>
      </c>
      <c r="K450" s="52"/>
      <c r="L450" s="51">
        <v>27</v>
      </c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281</v>
      </c>
      <c r="G452" s="21">
        <f t="shared" ref="G452" si="332">SUM(G448:G451)</f>
        <v>7.14</v>
      </c>
      <c r="H452" s="21">
        <f t="shared" ref="H452" si="333">SUM(H448:H451)</f>
        <v>5.76</v>
      </c>
      <c r="I452" s="21">
        <f t="shared" ref="I452" si="334">SUM(I448:I451)</f>
        <v>72.84</v>
      </c>
      <c r="J452" s="21">
        <f t="shared" ref="J452" si="335">SUM(J448:J451)</f>
        <v>376.4</v>
      </c>
      <c r="K452" s="27"/>
      <c r="L452" s="21">
        <f t="shared" ref="L452" ca="1" si="336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131</v>
      </c>
      <c r="F453" s="51">
        <v>90</v>
      </c>
      <c r="G453" s="51">
        <v>12.24</v>
      </c>
      <c r="H453" s="51">
        <v>22.86</v>
      </c>
      <c r="I453" s="51">
        <v>23.67</v>
      </c>
      <c r="J453" s="51">
        <v>320.39999999999998</v>
      </c>
      <c r="K453" s="52">
        <v>268.02999999999997</v>
      </c>
      <c r="L453" s="51">
        <v>53.12</v>
      </c>
    </row>
    <row r="454" spans="1:12" ht="15" x14ac:dyDescent="0.25">
      <c r="A454" s="25"/>
      <c r="B454" s="16"/>
      <c r="C454" s="11"/>
      <c r="D454" s="7" t="s">
        <v>29</v>
      </c>
      <c r="E454" s="50" t="s">
        <v>132</v>
      </c>
      <c r="F454" s="51">
        <v>150</v>
      </c>
      <c r="G454" s="51">
        <v>9.09</v>
      </c>
      <c r="H454" s="51">
        <v>12.98</v>
      </c>
      <c r="I454" s="51">
        <v>28.37</v>
      </c>
      <c r="J454" s="51">
        <v>278.10000000000002</v>
      </c>
      <c r="K454" s="52">
        <v>276</v>
      </c>
      <c r="L454" s="51">
        <v>31.76</v>
      </c>
    </row>
    <row r="455" spans="1:12" ht="15" x14ac:dyDescent="0.25">
      <c r="A455" s="25"/>
      <c r="B455" s="16"/>
      <c r="C455" s="11"/>
      <c r="D455" s="7" t="s">
        <v>30</v>
      </c>
      <c r="E455" s="50" t="s">
        <v>92</v>
      </c>
      <c r="F455" s="51">
        <v>200</v>
      </c>
      <c r="G455" s="51">
        <v>1.4</v>
      </c>
      <c r="H455" s="51">
        <v>1.6</v>
      </c>
      <c r="I455" s="51">
        <v>17.7</v>
      </c>
      <c r="J455" s="51">
        <v>91</v>
      </c>
      <c r="K455" s="52">
        <v>378</v>
      </c>
      <c r="L455" s="51">
        <v>10.1</v>
      </c>
    </row>
    <row r="456" spans="1:12" ht="15" x14ac:dyDescent="0.25">
      <c r="A456" s="25"/>
      <c r="B456" s="16"/>
      <c r="C456" s="11"/>
      <c r="D456" s="7" t="s">
        <v>22</v>
      </c>
      <c r="E456" s="50" t="s">
        <v>50</v>
      </c>
      <c r="F456" s="51">
        <v>30</v>
      </c>
      <c r="G456" s="51">
        <v>1.43</v>
      </c>
      <c r="H456" s="51">
        <v>0.9</v>
      </c>
      <c r="I456" s="51">
        <v>14.94</v>
      </c>
      <c r="J456" s="51">
        <v>64.2</v>
      </c>
      <c r="K456" s="52"/>
      <c r="L456" s="51">
        <v>2.88</v>
      </c>
    </row>
    <row r="457" spans="1:12" ht="15" x14ac:dyDescent="0.25">
      <c r="A457" s="25"/>
      <c r="B457" s="16"/>
      <c r="C457" s="11"/>
      <c r="D457" s="6"/>
      <c r="E457" s="50"/>
      <c r="F457" s="60"/>
      <c r="G457" s="60"/>
      <c r="H457" s="60"/>
      <c r="I457" s="60"/>
      <c r="J457" s="60"/>
      <c r="K457" s="60"/>
      <c r="L457" s="60"/>
    </row>
    <row r="458" spans="1:12" ht="15" x14ac:dyDescent="0.25">
      <c r="A458" s="25"/>
      <c r="B458" s="16"/>
      <c r="C458" s="11"/>
      <c r="D458" s="6" t="s">
        <v>22</v>
      </c>
      <c r="E458" s="50" t="s">
        <v>61</v>
      </c>
      <c r="F458" s="51">
        <v>30</v>
      </c>
      <c r="G458" s="51">
        <v>1.43</v>
      </c>
      <c r="H458" s="51">
        <v>0.9</v>
      </c>
      <c r="I458" s="51">
        <v>14.94</v>
      </c>
      <c r="J458" s="51">
        <v>64.2</v>
      </c>
      <c r="K458" s="52"/>
      <c r="L458" s="51">
        <v>3.84</v>
      </c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500</v>
      </c>
      <c r="G459" s="21">
        <f t="shared" ref="G459" si="337">SUM(G453:G458)</f>
        <v>25.589999999999996</v>
      </c>
      <c r="H459" s="21">
        <f t="shared" ref="H459" si="338">SUM(H453:H458)</f>
        <v>39.24</v>
      </c>
      <c r="I459" s="21">
        <f t="shared" ref="I459" si="339">SUM(I453:I458)</f>
        <v>99.62</v>
      </c>
      <c r="J459" s="21">
        <f t="shared" ref="J459" si="340">SUM(J453:J458)</f>
        <v>817.90000000000009</v>
      </c>
      <c r="K459" s="27"/>
      <c r="L459" s="21">
        <f t="shared" ref="L459" ca="1" si="341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 t="s">
        <v>117</v>
      </c>
      <c r="F460" s="51">
        <v>200</v>
      </c>
      <c r="G460" s="51">
        <v>6.44</v>
      </c>
      <c r="H460" s="51">
        <v>5.56</v>
      </c>
      <c r="I460" s="51">
        <v>8.89</v>
      </c>
      <c r="J460" s="51">
        <v>111.11</v>
      </c>
      <c r="K460" s="52"/>
      <c r="L460" s="51">
        <v>21.61</v>
      </c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200</v>
      </c>
      <c r="G466" s="21">
        <f t="shared" ref="G466" si="342">SUM(G460:G465)</f>
        <v>6.44</v>
      </c>
      <c r="H466" s="21">
        <f t="shared" ref="H466" si="343">SUM(H460:H465)</f>
        <v>5.56</v>
      </c>
      <c r="I466" s="21">
        <f t="shared" ref="I466" si="344">SUM(I460:I465)</f>
        <v>8.89</v>
      </c>
      <c r="J466" s="21">
        <f t="shared" ref="J466" si="345">SUM(J460:J465)</f>
        <v>111.11</v>
      </c>
      <c r="K466" s="27"/>
      <c r="L466" s="21">
        <f t="shared" ref="L466" ca="1" si="346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2131</v>
      </c>
      <c r="G467" s="34">
        <f t="shared" ref="G467" si="347">G433+G437+G447+G452+G459+G466</f>
        <v>87.679999999999993</v>
      </c>
      <c r="H467" s="34">
        <f t="shared" ref="H467" si="348">H433+H437+H447+H452+H459+H466</f>
        <v>97.960000000000008</v>
      </c>
      <c r="I467" s="34">
        <f t="shared" ref="I467" si="349">I433+I437+I447+I452+I459+I466</f>
        <v>488.75</v>
      </c>
      <c r="J467" s="34">
        <f t="shared" ref="J467" si="350">J433+J437+J447+J452+J459+J466</f>
        <v>2943.2400000000002</v>
      </c>
      <c r="K467" s="35"/>
      <c r="L467" s="34">
        <f t="shared" ref="L467" ca="1" si="351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46</v>
      </c>
      <c r="F468" s="48" t="s">
        <v>47</v>
      </c>
      <c r="G468" s="48">
        <v>9.4700000000000006</v>
      </c>
      <c r="H468" s="48">
        <v>11.57</v>
      </c>
      <c r="I468" s="48">
        <v>42.82</v>
      </c>
      <c r="J468" s="48">
        <v>290.33</v>
      </c>
      <c r="K468" s="49">
        <v>173</v>
      </c>
      <c r="L468" s="48" t="s">
        <v>51</v>
      </c>
    </row>
    <row r="469" spans="1:12" ht="15" x14ac:dyDescent="0.25">
      <c r="A469" s="25"/>
      <c r="B469" s="16"/>
      <c r="C469" s="11"/>
      <c r="D469" s="6"/>
      <c r="E469" s="50" t="s">
        <v>68</v>
      </c>
      <c r="F469" s="51">
        <v>20</v>
      </c>
      <c r="G469" s="51">
        <v>5.28</v>
      </c>
      <c r="H469" s="51">
        <v>5.32</v>
      </c>
      <c r="I469" s="51"/>
      <c r="J469" s="51">
        <v>68.72</v>
      </c>
      <c r="K469" s="52">
        <v>15</v>
      </c>
      <c r="L469" s="51">
        <v>19.440000000000001</v>
      </c>
    </row>
    <row r="470" spans="1:12" ht="15" x14ac:dyDescent="0.25">
      <c r="A470" s="25"/>
      <c r="B470" s="16"/>
      <c r="C470" s="11"/>
      <c r="D470" s="7" t="s">
        <v>21</v>
      </c>
      <c r="E470" s="50" t="s">
        <v>92</v>
      </c>
      <c r="F470" s="51">
        <v>200</v>
      </c>
      <c r="G470" s="51">
        <v>1.4</v>
      </c>
      <c r="H470" s="51">
        <v>1.6</v>
      </c>
      <c r="I470" s="51">
        <v>17.7</v>
      </c>
      <c r="J470" s="51">
        <v>91</v>
      </c>
      <c r="K470" s="52">
        <v>378</v>
      </c>
      <c r="L470" s="51">
        <v>10.1</v>
      </c>
    </row>
    <row r="471" spans="1:12" ht="15" x14ac:dyDescent="0.25">
      <c r="A471" s="25"/>
      <c r="B471" s="16"/>
      <c r="C471" s="11"/>
      <c r="D471" s="7" t="s">
        <v>22</v>
      </c>
      <c r="E471" s="50"/>
      <c r="F471" s="51">
        <v>50</v>
      </c>
      <c r="G471" s="51">
        <v>2.38</v>
      </c>
      <c r="H471" s="51">
        <v>1.5</v>
      </c>
      <c r="I471" s="51">
        <v>24.9</v>
      </c>
      <c r="J471" s="51">
        <v>107</v>
      </c>
      <c r="K471" s="52"/>
      <c r="L471" s="51">
        <v>2.88</v>
      </c>
    </row>
    <row r="472" spans="1:12" ht="15" x14ac:dyDescent="0.25">
      <c r="A472" s="25"/>
      <c r="B472" s="16"/>
      <c r="C472" s="11"/>
      <c r="D472" s="7" t="s">
        <v>23</v>
      </c>
      <c r="E472" s="50"/>
      <c r="F472" s="51">
        <v>20</v>
      </c>
      <c r="G472" s="51">
        <v>2.4</v>
      </c>
      <c r="H472" s="51">
        <v>0.4</v>
      </c>
      <c r="I472" s="51">
        <v>12.6</v>
      </c>
      <c r="J472" s="51">
        <v>63</v>
      </c>
      <c r="K472" s="52">
        <v>371</v>
      </c>
      <c r="L472" s="51">
        <v>4.08</v>
      </c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290</v>
      </c>
      <c r="G475" s="21">
        <f t="shared" ref="G475" si="352">SUM(G468:G474)</f>
        <v>20.929999999999996</v>
      </c>
      <c r="H475" s="21">
        <f t="shared" ref="H475" si="353">SUM(H468:H474)</f>
        <v>20.39</v>
      </c>
      <c r="I475" s="21">
        <f t="shared" ref="I475" si="354">SUM(I468:I474)</f>
        <v>98.019999999999982</v>
      </c>
      <c r="J475" s="21">
        <f t="shared" ref="J475" si="355">SUM(J468:J474)</f>
        <v>620.04999999999995</v>
      </c>
      <c r="K475" s="27"/>
      <c r="L475" s="21">
        <f t="shared" ref="L475:L517" si="356">SUM(L468:L474)</f>
        <v>36.5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7">SUM(G476:G478)</f>
        <v>0</v>
      </c>
      <c r="H479" s="21">
        <f t="shared" ref="H479" si="358">SUM(H476:H478)</f>
        <v>0</v>
      </c>
      <c r="I479" s="21">
        <f t="shared" ref="I479" si="359">SUM(I476:I478)</f>
        <v>0</v>
      </c>
      <c r="J479" s="21">
        <f t="shared" ref="J479" si="360">SUM(J476:J478)</f>
        <v>0</v>
      </c>
      <c r="K479" s="27"/>
      <c r="L479" s="21">
        <f t="shared" ref="L479" ca="1" si="361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96</v>
      </c>
      <c r="F481" s="51">
        <v>200</v>
      </c>
      <c r="G481" s="51">
        <v>2.02</v>
      </c>
      <c r="H481" s="51">
        <v>1.83</v>
      </c>
      <c r="I481" s="51">
        <v>16</v>
      </c>
      <c r="J481" s="51">
        <v>91.22</v>
      </c>
      <c r="K481" s="52">
        <v>106</v>
      </c>
      <c r="L481" s="51">
        <v>32.67</v>
      </c>
    </row>
    <row r="482" spans="1:12" ht="15" x14ac:dyDescent="0.25">
      <c r="A482" s="25"/>
      <c r="B482" s="16"/>
      <c r="C482" s="11"/>
      <c r="D482" s="7" t="s">
        <v>28</v>
      </c>
      <c r="E482" s="50" t="s">
        <v>97</v>
      </c>
      <c r="F482" s="51">
        <v>90</v>
      </c>
      <c r="G482" s="51">
        <v>18</v>
      </c>
      <c r="H482" s="51">
        <v>20.07</v>
      </c>
      <c r="I482" s="51">
        <v>42.84</v>
      </c>
      <c r="J482" s="51">
        <v>349.2</v>
      </c>
      <c r="K482" s="52">
        <v>295</v>
      </c>
      <c r="L482" s="51">
        <v>60.45</v>
      </c>
    </row>
    <row r="483" spans="1:12" ht="15" x14ac:dyDescent="0.25">
      <c r="A483" s="25"/>
      <c r="B483" s="16"/>
      <c r="C483" s="11"/>
      <c r="D483" s="7" t="s">
        <v>29</v>
      </c>
      <c r="E483" s="50" t="s">
        <v>98</v>
      </c>
      <c r="F483" s="51">
        <v>150</v>
      </c>
      <c r="G483" s="51">
        <v>3.6</v>
      </c>
      <c r="H483" s="51">
        <v>4.75</v>
      </c>
      <c r="I483" s="51">
        <v>52.4</v>
      </c>
      <c r="J483" s="51">
        <v>255.83</v>
      </c>
      <c r="K483" s="52">
        <v>305</v>
      </c>
      <c r="L483" s="51">
        <v>15.71</v>
      </c>
    </row>
    <row r="484" spans="1:12" ht="15" x14ac:dyDescent="0.25">
      <c r="A484" s="25"/>
      <c r="B484" s="16"/>
      <c r="C484" s="11"/>
      <c r="D484" s="7" t="s">
        <v>30</v>
      </c>
      <c r="E484" s="50" t="s">
        <v>72</v>
      </c>
      <c r="F484" s="51">
        <v>200</v>
      </c>
      <c r="G484" s="51">
        <v>0.06</v>
      </c>
      <c r="H484" s="51">
        <v>0.06</v>
      </c>
      <c r="I484" s="51">
        <v>29</v>
      </c>
      <c r="J484" s="51">
        <v>108</v>
      </c>
      <c r="K484" s="52">
        <v>349</v>
      </c>
      <c r="L484" s="51">
        <v>11.58</v>
      </c>
    </row>
    <row r="485" spans="1:12" ht="15" x14ac:dyDescent="0.25">
      <c r="A485" s="25"/>
      <c r="B485" s="16"/>
      <c r="C485" s="11"/>
      <c r="D485" s="7" t="s">
        <v>31</v>
      </c>
      <c r="E485" s="50"/>
      <c r="F485" s="51">
        <v>50</v>
      </c>
      <c r="G485" s="51">
        <v>2.38</v>
      </c>
      <c r="H485" s="51">
        <v>1.5</v>
      </c>
      <c r="I485" s="51">
        <v>24.9</v>
      </c>
      <c r="J485" s="51">
        <v>107</v>
      </c>
      <c r="K485" s="52"/>
      <c r="L485" s="51">
        <v>2.88</v>
      </c>
    </row>
    <row r="486" spans="1:12" ht="15" x14ac:dyDescent="0.25">
      <c r="A486" s="25"/>
      <c r="B486" s="16"/>
      <c r="C486" s="11"/>
      <c r="D486" s="7" t="s">
        <v>32</v>
      </c>
      <c r="E486" s="50"/>
      <c r="F486" s="51">
        <v>20</v>
      </c>
      <c r="G486" s="51">
        <v>2.4</v>
      </c>
      <c r="H486" s="51">
        <v>0.4</v>
      </c>
      <c r="I486" s="51">
        <v>12.6</v>
      </c>
      <c r="J486" s="51">
        <v>63</v>
      </c>
      <c r="K486" s="52">
        <v>371</v>
      </c>
      <c r="L486" s="51">
        <v>4.08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710</v>
      </c>
      <c r="G489" s="21">
        <f t="shared" ref="G489" si="362">SUM(G480:G488)</f>
        <v>28.459999999999997</v>
      </c>
      <c r="H489" s="21">
        <f t="shared" ref="H489" si="363">SUM(H480:H488)</f>
        <v>28.609999999999996</v>
      </c>
      <c r="I489" s="21">
        <f t="shared" ref="I489" si="364">SUM(I480:I488)</f>
        <v>177.74</v>
      </c>
      <c r="J489" s="21">
        <f t="shared" ref="J489" si="365">SUM(J480:J488)</f>
        <v>974.25</v>
      </c>
      <c r="K489" s="27"/>
      <c r="L489" s="21">
        <f t="shared" ref="L489" ca="1" si="366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133</v>
      </c>
      <c r="F490" s="51">
        <v>75</v>
      </c>
      <c r="G490" s="51">
        <v>5.12</v>
      </c>
      <c r="H490" s="51">
        <v>3.99</v>
      </c>
      <c r="I490" s="51">
        <v>29.74</v>
      </c>
      <c r="J490" s="51">
        <v>174.11</v>
      </c>
      <c r="K490" s="52">
        <v>406</v>
      </c>
      <c r="L490" s="51">
        <v>9.6999999999999993</v>
      </c>
    </row>
    <row r="491" spans="1:12" ht="15" x14ac:dyDescent="0.25">
      <c r="A491" s="25"/>
      <c r="B491" s="16"/>
      <c r="C491" s="11"/>
      <c r="D491" s="12" t="s">
        <v>30</v>
      </c>
      <c r="E491" s="50" t="s">
        <v>101</v>
      </c>
      <c r="F491" s="51">
        <v>200</v>
      </c>
      <c r="G491" s="51">
        <v>1</v>
      </c>
      <c r="H491" s="51">
        <v>0.2</v>
      </c>
      <c r="I491" s="51">
        <v>24.4</v>
      </c>
      <c r="J491" s="51">
        <v>101.6</v>
      </c>
      <c r="K491" s="52">
        <v>389</v>
      </c>
      <c r="L491" s="51">
        <v>21.6</v>
      </c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275</v>
      </c>
      <c r="G494" s="21">
        <f t="shared" ref="G494" si="367">SUM(G490:G493)</f>
        <v>6.12</v>
      </c>
      <c r="H494" s="21">
        <f t="shared" ref="H494" si="368">SUM(H490:H493)</f>
        <v>4.1900000000000004</v>
      </c>
      <c r="I494" s="21">
        <f t="shared" ref="I494" si="369">SUM(I490:I493)</f>
        <v>54.14</v>
      </c>
      <c r="J494" s="21">
        <f t="shared" ref="J494" si="370">SUM(J490:J493)</f>
        <v>275.71000000000004</v>
      </c>
      <c r="K494" s="27"/>
      <c r="L494" s="21">
        <f t="shared" ref="L494" ca="1" si="371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 t="s">
        <v>134</v>
      </c>
      <c r="F495" s="51">
        <v>90</v>
      </c>
      <c r="G495" s="51">
        <v>9.92</v>
      </c>
      <c r="H495" s="51">
        <v>4.55</v>
      </c>
      <c r="I495" s="51">
        <v>3.42</v>
      </c>
      <c r="J495" s="51">
        <v>99.9</v>
      </c>
      <c r="K495" s="52">
        <v>229</v>
      </c>
      <c r="L495" s="51">
        <v>45.18</v>
      </c>
    </row>
    <row r="496" spans="1:12" ht="15" x14ac:dyDescent="0.25">
      <c r="A496" s="25"/>
      <c r="B496" s="16"/>
      <c r="C496" s="11"/>
      <c r="D496" s="7" t="s">
        <v>29</v>
      </c>
      <c r="E496" s="50" t="s">
        <v>135</v>
      </c>
      <c r="F496" s="51">
        <v>200</v>
      </c>
      <c r="G496" s="51">
        <v>4.46</v>
      </c>
      <c r="H496" s="51">
        <v>4.72</v>
      </c>
      <c r="I496" s="51">
        <v>25.05</v>
      </c>
      <c r="J496" s="51">
        <v>160.66</v>
      </c>
      <c r="K496" s="52">
        <v>311</v>
      </c>
      <c r="L496" s="51">
        <v>36.14</v>
      </c>
    </row>
    <row r="497" spans="1:12" ht="15" x14ac:dyDescent="0.25">
      <c r="A497" s="25"/>
      <c r="B497" s="16"/>
      <c r="C497" s="11"/>
      <c r="D497" s="7" t="s">
        <v>30</v>
      </c>
      <c r="E497" s="50" t="s">
        <v>108</v>
      </c>
      <c r="F497" s="51">
        <v>200</v>
      </c>
      <c r="G497" s="51">
        <v>0.2</v>
      </c>
      <c r="H497" s="51">
        <v>0.03</v>
      </c>
      <c r="I497" s="51">
        <v>15.46</v>
      </c>
      <c r="J497" s="51" t="s">
        <v>109</v>
      </c>
      <c r="K497" s="52">
        <v>377</v>
      </c>
      <c r="L497" s="51">
        <v>5.57</v>
      </c>
    </row>
    <row r="498" spans="1:12" ht="15" x14ac:dyDescent="0.25">
      <c r="A498" s="25"/>
      <c r="B498" s="16"/>
      <c r="C498" s="11"/>
      <c r="D498" s="7" t="s">
        <v>22</v>
      </c>
      <c r="E498" s="50" t="s">
        <v>50</v>
      </c>
      <c r="F498" s="51">
        <v>40</v>
      </c>
      <c r="G498" s="51">
        <v>3.2</v>
      </c>
      <c r="H498" s="51">
        <v>0.96</v>
      </c>
      <c r="I498" s="51">
        <v>19.2</v>
      </c>
      <c r="J498" s="51">
        <v>96</v>
      </c>
      <c r="K498" s="52"/>
      <c r="L498" s="51">
        <v>4.08</v>
      </c>
    </row>
    <row r="499" spans="1:12" ht="15" x14ac:dyDescent="0.25">
      <c r="A499" s="25"/>
      <c r="B499" s="16"/>
      <c r="C499" s="11"/>
      <c r="D499" s="6" t="s">
        <v>22</v>
      </c>
      <c r="E499" s="50" t="s">
        <v>61</v>
      </c>
      <c r="F499" s="51">
        <v>30</v>
      </c>
      <c r="G499" s="51">
        <v>1.43</v>
      </c>
      <c r="H499" s="51">
        <v>0.9</v>
      </c>
      <c r="I499" s="51">
        <v>14.94</v>
      </c>
      <c r="J499" s="51">
        <v>64.2</v>
      </c>
      <c r="K499" s="52"/>
      <c r="L499" s="51">
        <v>3.84</v>
      </c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560</v>
      </c>
      <c r="G501" s="21">
        <f t="shared" ref="G501" si="372">SUM(G495:G500)</f>
        <v>19.209999999999997</v>
      </c>
      <c r="H501" s="21">
        <f t="shared" ref="H501" si="373">SUM(H495:H500)</f>
        <v>11.159999999999998</v>
      </c>
      <c r="I501" s="21">
        <f t="shared" ref="I501" si="374">SUM(I495:I500)</f>
        <v>78.069999999999993</v>
      </c>
      <c r="J501" s="21">
        <f t="shared" ref="J501" si="375">SUM(J495:J500)</f>
        <v>420.76</v>
      </c>
      <c r="K501" s="27"/>
      <c r="L501" s="21">
        <f t="shared" ref="L501" ca="1" si="376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 t="s">
        <v>120</v>
      </c>
      <c r="F502" s="51">
        <v>200</v>
      </c>
      <c r="G502" s="51">
        <v>5.6</v>
      </c>
      <c r="H502" s="51">
        <v>6.4</v>
      </c>
      <c r="I502" s="51">
        <v>9.4</v>
      </c>
      <c r="J502" s="51">
        <v>116</v>
      </c>
      <c r="K502" s="52">
        <v>385</v>
      </c>
      <c r="L502" s="51">
        <v>23.63</v>
      </c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200</v>
      </c>
      <c r="G508" s="21">
        <f t="shared" ref="G508" si="377">SUM(G502:G507)</f>
        <v>5.6</v>
      </c>
      <c r="H508" s="21">
        <f t="shared" ref="H508" si="378">SUM(H502:H507)</f>
        <v>6.4</v>
      </c>
      <c r="I508" s="21">
        <f t="shared" ref="I508" si="379">SUM(I502:I507)</f>
        <v>9.4</v>
      </c>
      <c r="J508" s="21">
        <f t="shared" ref="J508" si="380">SUM(J502:J507)</f>
        <v>116</v>
      </c>
      <c r="K508" s="27"/>
      <c r="L508" s="21">
        <f t="shared" ref="L508" ca="1" si="381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2035</v>
      </c>
      <c r="G509" s="34">
        <f t="shared" ref="G509" si="382">G475+G479+G489+G494+G501+G508</f>
        <v>80.319999999999979</v>
      </c>
      <c r="H509" s="34">
        <f t="shared" ref="H509" si="383">H475+H479+H489+H494+H501+H508</f>
        <v>70.75</v>
      </c>
      <c r="I509" s="34">
        <f t="shared" ref="I509" si="384">I475+I479+I489+I494+I501+I508</f>
        <v>417.36999999999995</v>
      </c>
      <c r="J509" s="34">
        <f t="shared" ref="J509" si="385">J475+J479+J489+J494+J501+J508</f>
        <v>2406.77</v>
      </c>
      <c r="K509" s="35"/>
      <c r="L509" s="34">
        <f t="shared" ref="L509" ca="1" si="386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7">SUM(G510:G516)</f>
        <v>0</v>
      </c>
      <c r="H517" s="21">
        <f t="shared" ref="H517" si="388">SUM(H510:H516)</f>
        <v>0</v>
      </c>
      <c r="I517" s="21">
        <f t="shared" ref="I517" si="389">SUM(I510:I516)</f>
        <v>0</v>
      </c>
      <c r="J517" s="21">
        <f t="shared" ref="J517" si="390">SUM(J510:J516)</f>
        <v>0</v>
      </c>
      <c r="K517" s="27"/>
      <c r="L517" s="21">
        <f t="shared" si="356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91">SUM(G518:G520)</f>
        <v>0</v>
      </c>
      <c r="H521" s="21">
        <f t="shared" ref="H521" si="392">SUM(H518:H520)</f>
        <v>0</v>
      </c>
      <c r="I521" s="21">
        <f t="shared" ref="I521" si="393">SUM(I518:I520)</f>
        <v>0</v>
      </c>
      <c r="J521" s="21">
        <f t="shared" ref="J521" si="394">SUM(J518:J520)</f>
        <v>0</v>
      </c>
      <c r="K521" s="27"/>
      <c r="L521" s="21">
        <f t="shared" ref="L521" ca="1" si="395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6">SUM(G522:G530)</f>
        <v>0</v>
      </c>
      <c r="H531" s="21">
        <f t="shared" ref="H531" si="397">SUM(H522:H530)</f>
        <v>0</v>
      </c>
      <c r="I531" s="21">
        <f t="shared" ref="I531" si="398">SUM(I522:I530)</f>
        <v>0</v>
      </c>
      <c r="J531" s="21">
        <f t="shared" ref="J531" si="399">SUM(J522:J530)</f>
        <v>0</v>
      </c>
      <c r="K531" s="27"/>
      <c r="L531" s="21">
        <f t="shared" ref="L531" ca="1" si="400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401">SUM(G532:G535)</f>
        <v>0</v>
      </c>
      <c r="H536" s="21">
        <f t="shared" ref="H536" si="402">SUM(H532:H535)</f>
        <v>0</v>
      </c>
      <c r="I536" s="21">
        <f t="shared" ref="I536" si="403">SUM(I532:I535)</f>
        <v>0</v>
      </c>
      <c r="J536" s="21">
        <f t="shared" ref="J536" si="404">SUM(J532:J535)</f>
        <v>0</v>
      </c>
      <c r="K536" s="27"/>
      <c r="L536" s="21">
        <f t="shared" ref="L536" ca="1" si="405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6">SUM(G537:G542)</f>
        <v>0</v>
      </c>
      <c r="H543" s="21">
        <f t="shared" ref="H543" si="407">SUM(H537:H542)</f>
        <v>0</v>
      </c>
      <c r="I543" s="21">
        <f t="shared" ref="I543" si="408">SUM(I537:I542)</f>
        <v>0</v>
      </c>
      <c r="J543" s="21">
        <f t="shared" ref="J543" si="409">SUM(J537:J542)</f>
        <v>0</v>
      </c>
      <c r="K543" s="27"/>
      <c r="L543" s="21">
        <f t="shared" ref="L543" ca="1" si="410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1">SUM(G544:G549)</f>
        <v>0</v>
      </c>
      <c r="H550" s="21">
        <f t="shared" ref="H550" si="412">SUM(H544:H549)</f>
        <v>0</v>
      </c>
      <c r="I550" s="21">
        <f t="shared" ref="I550" si="413">SUM(I544:I549)</f>
        <v>0</v>
      </c>
      <c r="J550" s="21">
        <f t="shared" ref="J550" si="414">SUM(J544:J549)</f>
        <v>0</v>
      </c>
      <c r="K550" s="27"/>
      <c r="L550" s="21">
        <f t="shared" ref="L550" ca="1" si="415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6">G517+G521+G531+G536+G543+G550</f>
        <v>0</v>
      </c>
      <c r="H551" s="34">
        <f t="shared" ref="H551" si="417">H517+H521+H531+H536+H543+H550</f>
        <v>0</v>
      </c>
      <c r="I551" s="34">
        <f t="shared" ref="I551" si="418">I517+I521+I531+I536+I543+I550</f>
        <v>0</v>
      </c>
      <c r="J551" s="34">
        <f t="shared" ref="J551" si="419">J517+J521+J531+J536+J543+J550</f>
        <v>0</v>
      </c>
      <c r="K551" s="35"/>
      <c r="L551" s="34">
        <f t="shared" ref="L551" ca="1" si="420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21">SUM(G552:G558)</f>
        <v>0</v>
      </c>
      <c r="H559" s="21">
        <f t="shared" ref="H559" si="422">SUM(H552:H558)</f>
        <v>0</v>
      </c>
      <c r="I559" s="21">
        <f t="shared" ref="I559" si="423">SUM(I552:I558)</f>
        <v>0</v>
      </c>
      <c r="J559" s="21">
        <f t="shared" ref="J559" si="424">SUM(J552:J558)</f>
        <v>0</v>
      </c>
      <c r="K559" s="27"/>
      <c r="L559" s="21">
        <f t="shared" ref="L559" si="425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6">SUM(G560:G562)</f>
        <v>0</v>
      </c>
      <c r="H563" s="21">
        <f t="shared" ref="H563" si="427">SUM(H560:H562)</f>
        <v>0</v>
      </c>
      <c r="I563" s="21">
        <f t="shared" ref="I563" si="428">SUM(I560:I562)</f>
        <v>0</v>
      </c>
      <c r="J563" s="21">
        <f t="shared" ref="J563" si="429">SUM(J560:J562)</f>
        <v>0</v>
      </c>
      <c r="K563" s="27"/>
      <c r="L563" s="21">
        <f t="shared" ref="L563" ca="1" si="430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31">SUM(G564:G572)</f>
        <v>0</v>
      </c>
      <c r="H573" s="21">
        <f t="shared" ref="H573" si="432">SUM(H564:H572)</f>
        <v>0</v>
      </c>
      <c r="I573" s="21">
        <f t="shared" ref="I573" si="433">SUM(I564:I572)</f>
        <v>0</v>
      </c>
      <c r="J573" s="21">
        <f t="shared" ref="J573" si="434">SUM(J564:J572)</f>
        <v>0</v>
      </c>
      <c r="K573" s="27"/>
      <c r="L573" s="21">
        <f t="shared" ref="L573" ca="1" si="435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6">SUM(G574:G577)</f>
        <v>0</v>
      </c>
      <c r="H578" s="21">
        <f t="shared" ref="H578" si="437">SUM(H574:H577)</f>
        <v>0</v>
      </c>
      <c r="I578" s="21">
        <f t="shared" ref="I578" si="438">SUM(I574:I577)</f>
        <v>0</v>
      </c>
      <c r="J578" s="21">
        <f t="shared" ref="J578" si="439">SUM(J574:J577)</f>
        <v>0</v>
      </c>
      <c r="K578" s="27"/>
      <c r="L578" s="21">
        <f t="shared" ref="L578" ca="1" si="440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41">SUM(G579:G584)</f>
        <v>0</v>
      </c>
      <c r="H585" s="21">
        <f t="shared" ref="H585" si="442">SUM(H579:H584)</f>
        <v>0</v>
      </c>
      <c r="I585" s="21">
        <f t="shared" ref="I585" si="443">SUM(I579:I584)</f>
        <v>0</v>
      </c>
      <c r="J585" s="21">
        <f t="shared" ref="J585" si="444">SUM(J579:J584)</f>
        <v>0</v>
      </c>
      <c r="K585" s="27"/>
      <c r="L585" s="21">
        <f t="shared" ref="L585" ca="1" si="445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6">SUM(G586:G591)</f>
        <v>0</v>
      </c>
      <c r="H592" s="21">
        <f t="shared" ref="H592" si="447">SUM(H586:H591)</f>
        <v>0</v>
      </c>
      <c r="I592" s="21">
        <f t="shared" ref="I592" si="448">SUM(I586:I591)</f>
        <v>0</v>
      </c>
      <c r="J592" s="21">
        <f t="shared" ref="J592" si="449">SUM(J586:J591)</f>
        <v>0</v>
      </c>
      <c r="K592" s="27"/>
      <c r="L592" s="21">
        <f t="shared" ref="L592" ca="1" si="450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6" t="s">
        <v>4</v>
      </c>
      <c r="D593" s="67"/>
      <c r="E593" s="39"/>
      <c r="F593" s="40">
        <f>F559+F563+F573+F578+F585+F592</f>
        <v>0</v>
      </c>
      <c r="G593" s="40">
        <f t="shared" ref="G593" si="451">G559+G563+G573+G578+G585+G592</f>
        <v>0</v>
      </c>
      <c r="H593" s="40">
        <f t="shared" ref="H593" si="452">H559+H563+H573+H578+H585+H592</f>
        <v>0</v>
      </c>
      <c r="I593" s="40">
        <f t="shared" ref="I593" si="453">I559+I563+I573+I578+I585+I592</f>
        <v>0</v>
      </c>
      <c r="J593" s="40">
        <f t="shared" ref="J593" si="454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8" t="s">
        <v>5</v>
      </c>
      <c r="D594" s="68"/>
      <c r="E594" s="68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1940.3</v>
      </c>
      <c r="G594" s="42">
        <f t="shared" ref="G594:L594" si="455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85.278999999999996</v>
      </c>
      <c r="H594" s="42">
        <f t="shared" si="455"/>
        <v>2370.2860000000001</v>
      </c>
      <c r="I594" s="42">
        <f t="shared" si="455"/>
        <v>439.09499999999997</v>
      </c>
      <c r="J594" s="42">
        <f t="shared" si="455"/>
        <v>2786.1149999999998</v>
      </c>
      <c r="K594" s="42"/>
      <c r="L594" s="42" t="e">
        <f t="shared" ca="1" si="455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79043840123</cp:lastModifiedBy>
  <dcterms:created xsi:type="dcterms:W3CDTF">2022-05-16T14:23:56Z</dcterms:created>
  <dcterms:modified xsi:type="dcterms:W3CDTF">2023-10-16T14:14:56Z</dcterms:modified>
</cp:coreProperties>
</file>